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heckCompatibility="1" defaultThemeVersion="124226"/>
  <mc:AlternateContent xmlns:mc="http://schemas.openxmlformats.org/markup-compatibility/2006">
    <mc:Choice Requires="x15">
      <x15ac:absPath xmlns:x15ac="http://schemas.microsoft.com/office/spreadsheetml/2010/11/ac" url="C:\Users\Thabisho.Kgaditsi\Documents\de-le-te\July2021\"/>
    </mc:Choice>
  </mc:AlternateContent>
  <xr:revisionPtr revIDLastSave="0" documentId="8_{63CF1F8A-F7C9-4080-93D1-8273F343A022}" xr6:coauthVersionLast="45" xr6:coauthVersionMax="45"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6" i="1" l="1"/>
  <c r="B84" i="1"/>
  <c r="B11" i="1"/>
  <c r="B83" i="3"/>
  <c r="B11" i="3"/>
  <c r="C11" i="2"/>
  <c r="D190" i="1"/>
  <c r="D45" i="1"/>
  <c r="D118" i="1"/>
  <c r="B54" i="4"/>
  <c r="J10" i="5"/>
  <c r="K10" i="5"/>
  <c r="J11" i="5"/>
  <c r="K11" i="5"/>
  <c r="J12" i="5"/>
  <c r="K12" i="5"/>
  <c r="J13" i="5"/>
  <c r="K13" i="5"/>
  <c r="J14" i="5"/>
  <c r="K14" i="5"/>
  <c r="J15" i="5"/>
  <c r="K15" i="5"/>
  <c r="J16" i="5"/>
  <c r="K16" i="5"/>
  <c r="J17" i="5"/>
  <c r="K17" i="5"/>
  <c r="J18" i="5"/>
  <c r="K18" i="5"/>
  <c r="J19" i="5"/>
  <c r="K19" i="5"/>
  <c r="J20" i="5"/>
  <c r="K20" i="5"/>
  <c r="J21" i="5"/>
  <c r="K21" i="5"/>
  <c r="J22" i="5"/>
  <c r="K22" i="5"/>
  <c r="J23" i="5"/>
  <c r="K23" i="5"/>
  <c r="J24" i="5"/>
  <c r="K24" i="5"/>
  <c r="J25" i="5"/>
  <c r="K25" i="5"/>
  <c r="J26" i="5"/>
  <c r="K26" i="5"/>
  <c r="J29" i="5"/>
  <c r="K29" i="5"/>
  <c r="J30" i="5"/>
  <c r="K30" i="5"/>
  <c r="J31" i="5"/>
  <c r="K31" i="5"/>
  <c r="J32" i="5"/>
  <c r="K32" i="5"/>
  <c r="J33" i="5"/>
  <c r="K33" i="5"/>
  <c r="J34" i="5"/>
  <c r="K34" i="5"/>
  <c r="J35" i="5"/>
  <c r="K35" i="5"/>
  <c r="J36" i="5"/>
  <c r="K36" i="5"/>
  <c r="J37" i="5"/>
  <c r="K37" i="5"/>
  <c r="J40" i="5"/>
  <c r="K40" i="5"/>
  <c r="J41" i="5"/>
  <c r="K41" i="5"/>
  <c r="J42" i="5"/>
  <c r="K42" i="5"/>
  <c r="J43" i="5"/>
  <c r="K43" i="5"/>
  <c r="J44" i="5"/>
  <c r="K44" i="5"/>
  <c r="J45" i="5"/>
  <c r="K45" i="5"/>
  <c r="J46" i="5"/>
  <c r="K46" i="5"/>
  <c r="J47" i="5"/>
  <c r="K47" i="5"/>
  <c r="J48" i="5"/>
  <c r="K48" i="5"/>
  <c r="J49" i="5"/>
  <c r="K49" i="5"/>
  <c r="J50" i="5"/>
  <c r="K50" i="5"/>
  <c r="J51" i="5"/>
  <c r="K51" i="5"/>
  <c r="J52" i="5"/>
  <c r="K52" i="5"/>
  <c r="J53" i="5"/>
  <c r="K53" i="5"/>
  <c r="J54" i="5"/>
  <c r="K54" i="5"/>
  <c r="J55" i="5"/>
  <c r="K55" i="5"/>
  <c r="J56" i="5"/>
  <c r="K56" i="5"/>
  <c r="J57" i="5"/>
  <c r="K57" i="5"/>
  <c r="J58" i="5"/>
  <c r="K58" i="5"/>
  <c r="J59" i="5"/>
  <c r="K59" i="5"/>
  <c r="J60" i="5"/>
  <c r="K60" i="5"/>
  <c r="J63" i="5"/>
  <c r="K63" i="5"/>
  <c r="J64" i="5"/>
  <c r="K64" i="5"/>
  <c r="J65" i="5"/>
  <c r="K65" i="5"/>
  <c r="J66" i="5"/>
  <c r="K66" i="5"/>
  <c r="J67" i="5"/>
  <c r="K67" i="5"/>
  <c r="J68" i="5"/>
  <c r="K68" i="5"/>
  <c r="J69" i="5"/>
  <c r="K69" i="5"/>
  <c r="F3" i="4"/>
  <c r="E81" i="5"/>
  <c r="H4" i="1"/>
  <c r="A5" i="3"/>
  <c r="B5" i="2"/>
  <c r="B10" i="5"/>
  <c r="C69" i="5"/>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c r="E30" i="2"/>
  <c r="E45" i="2"/>
  <c r="E27" i="2"/>
  <c r="D201" i="1"/>
  <c r="E131" i="1"/>
  <c r="C109" i="3"/>
  <c r="C136" i="3"/>
  <c r="C96" i="3"/>
  <c r="C92" i="3"/>
  <c r="D92" i="3"/>
  <c r="D92" i="1"/>
  <c r="D162" i="1"/>
  <c r="D214" i="1"/>
  <c r="C98" i="3"/>
  <c r="D168" i="1"/>
  <c r="D157" i="1"/>
  <c r="D167" i="1"/>
  <c r="D31" i="5"/>
  <c r="E31" i="5"/>
  <c r="F31" i="5"/>
  <c r="G31" i="5"/>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c r="D156" i="1"/>
  <c r="D109" i="1"/>
  <c r="D188" i="1"/>
  <c r="C140" i="3"/>
  <c r="D142" i="1"/>
  <c r="C102" i="3"/>
  <c r="D102" i="3"/>
  <c r="C141" i="3"/>
  <c r="C89" i="3"/>
  <c r="D89" i="3"/>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c r="G117" i="1"/>
  <c r="H117" i="1"/>
  <c r="I117" i="1"/>
  <c r="J117" i="1"/>
  <c r="C116" i="3"/>
  <c r="D116" i="3"/>
  <c r="D123" i="1"/>
  <c r="F123" i="1"/>
  <c r="G123" i="1"/>
  <c r="H123" i="1"/>
  <c r="K123" i="1"/>
  <c r="D67" i="4"/>
  <c r="C122" i="3"/>
  <c r="D122" i="3"/>
  <c r="D115" i="1"/>
  <c r="F115" i="1"/>
  <c r="G115" i="1"/>
  <c r="H115" i="1"/>
  <c r="K115" i="1"/>
  <c r="D59" i="4"/>
  <c r="C114" i="3"/>
  <c r="D114" i="3"/>
  <c r="D125" i="1"/>
  <c r="F125" i="1"/>
  <c r="G125" i="1"/>
  <c r="H125" i="1"/>
  <c r="K125" i="1"/>
  <c r="D69" i="4"/>
  <c r="C124" i="3"/>
  <c r="D124" i="3"/>
  <c r="D119" i="1"/>
  <c r="F119" i="1"/>
  <c r="G119" i="1"/>
  <c r="H119" i="1"/>
  <c r="K119" i="1"/>
  <c r="D63" i="4"/>
  <c r="C118" i="3"/>
  <c r="D118" i="3"/>
  <c r="D116" i="1"/>
  <c r="F116" i="1"/>
  <c r="G116" i="1"/>
  <c r="H116" i="1"/>
  <c r="I116" i="1"/>
  <c r="J116" i="1"/>
  <c r="C115" i="3"/>
  <c r="D115" i="3"/>
  <c r="D134" i="1"/>
  <c r="F134" i="1"/>
  <c r="G134" i="1"/>
  <c r="H134" i="1"/>
  <c r="K134" i="1"/>
  <c r="D78" i="4"/>
  <c r="C133" i="3"/>
  <c r="D133" i="3"/>
  <c r="D120" i="1"/>
  <c r="F120" i="1"/>
  <c r="G120" i="1"/>
  <c r="H120" i="1"/>
  <c r="K120" i="1"/>
  <c r="D64" i="4"/>
  <c r="D132" i="1"/>
  <c r="F132" i="1"/>
  <c r="G132" i="1"/>
  <c r="H132" i="1"/>
  <c r="K132" i="1"/>
  <c r="D76" i="4"/>
  <c r="C131" i="3"/>
  <c r="D131" i="3"/>
  <c r="D122" i="1"/>
  <c r="F122" i="1"/>
  <c r="G122" i="1"/>
  <c r="H122" i="1"/>
  <c r="I122" i="1"/>
  <c r="J122" i="1"/>
  <c r="C121" i="3"/>
  <c r="D121" i="3"/>
  <c r="D124" i="1"/>
  <c r="F124" i="1"/>
  <c r="G124" i="1"/>
  <c r="H124" i="1"/>
  <c r="K124" i="1"/>
  <c r="D68" i="4"/>
  <c r="C123" i="3"/>
  <c r="D123" i="3"/>
  <c r="D126" i="1"/>
  <c r="F126" i="1"/>
  <c r="G126" i="1"/>
  <c r="H126" i="1"/>
  <c r="K126" i="1"/>
  <c r="D70" i="4"/>
  <c r="C125" i="3"/>
  <c r="D125" i="3"/>
  <c r="D128" i="1"/>
  <c r="F128" i="1"/>
  <c r="G128" i="1"/>
  <c r="H128" i="1"/>
  <c r="I128" i="1"/>
  <c r="J128" i="1"/>
  <c r="C127" i="3"/>
  <c r="D127" i="3"/>
  <c r="D131" i="1"/>
  <c r="F131" i="1"/>
  <c r="G131" i="1"/>
  <c r="H131" i="1"/>
  <c r="I131" i="1"/>
  <c r="J131" i="1"/>
  <c r="C130" i="3"/>
  <c r="D130" i="3"/>
  <c r="F118" i="1"/>
  <c r="G118" i="1"/>
  <c r="H118" i="1"/>
  <c r="K118" i="1"/>
  <c r="D62" i="4"/>
  <c r="C117" i="3"/>
  <c r="D117" i="3"/>
  <c r="D133" i="1"/>
  <c r="F133" i="1"/>
  <c r="G133" i="1"/>
  <c r="H133" i="1"/>
  <c r="I133" i="1"/>
  <c r="J133" i="1"/>
  <c r="C132" i="3"/>
  <c r="D132" i="3"/>
  <c r="D121" i="1"/>
  <c r="F121" i="1"/>
  <c r="G121" i="1"/>
  <c r="H121" i="1"/>
  <c r="I121" i="1"/>
  <c r="J121" i="1"/>
  <c r="C120" i="3"/>
  <c r="D120" i="3"/>
  <c r="D130" i="1"/>
  <c r="F130" i="1"/>
  <c r="G130" i="1"/>
  <c r="H130" i="1"/>
  <c r="K130" i="1"/>
  <c r="D74" i="4"/>
  <c r="C129" i="3"/>
  <c r="D129" i="3"/>
  <c r="C86" i="3"/>
  <c r="D86" i="3"/>
  <c r="D17" i="3"/>
  <c r="D11" i="3"/>
  <c r="C99" i="3"/>
  <c r="D99" i="3"/>
  <c r="F193" i="1"/>
  <c r="G193" i="1"/>
  <c r="H193" i="1"/>
  <c r="K193" i="1"/>
  <c r="F65" i="4"/>
  <c r="F183" i="1"/>
  <c r="G183" i="1"/>
  <c r="H183" i="1"/>
  <c r="K183" i="1"/>
  <c r="F57" i="4"/>
  <c r="F169" i="1"/>
  <c r="G169" i="1"/>
  <c r="H169" i="1"/>
  <c r="K169" i="1"/>
  <c r="F40" i="4"/>
  <c r="F186" i="1"/>
  <c r="G186" i="1"/>
  <c r="H186" i="1"/>
  <c r="I186" i="1"/>
  <c r="J186" i="1"/>
  <c r="F86" i="1"/>
  <c r="G86" i="1"/>
  <c r="H86" i="1"/>
  <c r="K86" i="1"/>
  <c r="D29" i="4"/>
  <c r="F181" i="1"/>
  <c r="G181" i="1"/>
  <c r="H181" i="1"/>
  <c r="I181" i="1"/>
  <c r="J181" i="1"/>
  <c r="F89" i="1"/>
  <c r="G89" i="1"/>
  <c r="H89" i="1"/>
  <c r="K89" i="1"/>
  <c r="D32" i="4"/>
  <c r="F195" i="1"/>
  <c r="G195" i="1"/>
  <c r="H195" i="1"/>
  <c r="K195" i="1"/>
  <c r="F67" i="4"/>
  <c r="F178" i="1"/>
  <c r="G178" i="1"/>
  <c r="H178" i="1"/>
  <c r="I178" i="1"/>
  <c r="J178" i="1"/>
  <c r="F103" i="1"/>
  <c r="G103" i="1"/>
  <c r="H103" i="1"/>
  <c r="K103" i="1"/>
  <c r="D44" i="4"/>
  <c r="F168" i="1"/>
  <c r="G168" i="1"/>
  <c r="H168" i="1"/>
  <c r="K168" i="1"/>
  <c r="F39" i="4"/>
  <c r="F163" i="1"/>
  <c r="G163" i="1"/>
  <c r="H163" i="1"/>
  <c r="I163" i="1"/>
  <c r="J163" i="1"/>
  <c r="F108" i="1"/>
  <c r="G108" i="1"/>
  <c r="H108" i="1"/>
  <c r="I108" i="1"/>
  <c r="J108" i="1"/>
  <c r="F167" i="1"/>
  <c r="G167" i="1"/>
  <c r="H167" i="1"/>
  <c r="I167" i="1"/>
  <c r="J167" i="1"/>
  <c r="F158" i="1"/>
  <c r="G158" i="1"/>
  <c r="H158" i="1"/>
  <c r="I158" i="1"/>
  <c r="J158" i="1"/>
  <c r="F187" i="1"/>
  <c r="G187" i="1"/>
  <c r="H187" i="1"/>
  <c r="I187" i="1"/>
  <c r="J187" i="1"/>
  <c r="F182" i="1"/>
  <c r="G182" i="1"/>
  <c r="H182" i="1"/>
  <c r="I182" i="1"/>
  <c r="J182" i="1"/>
  <c r="D206" i="1"/>
  <c r="F206" i="1"/>
  <c r="G206" i="1"/>
  <c r="H206" i="1"/>
  <c r="D205" i="1"/>
  <c r="F205" i="1"/>
  <c r="G205" i="1"/>
  <c r="H205" i="1"/>
  <c r="D202" i="1"/>
  <c r="F202" i="1"/>
  <c r="G202" i="1"/>
  <c r="H202" i="1"/>
  <c r="I202" i="1"/>
  <c r="J202" i="1"/>
  <c r="F139" i="1"/>
  <c r="G139" i="1"/>
  <c r="H139" i="1"/>
  <c r="K139" i="1"/>
  <c r="D81" i="4"/>
  <c r="D105" i="3"/>
  <c r="D25" i="3"/>
  <c r="D21" i="3"/>
  <c r="D26" i="3"/>
  <c r="D15" i="3"/>
  <c r="D13" i="3"/>
  <c r="F90" i="1"/>
  <c r="G90" i="1"/>
  <c r="H90" i="1"/>
  <c r="K90" i="1"/>
  <c r="D33" i="4"/>
  <c r="F198" i="1"/>
  <c r="G198" i="1"/>
  <c r="H198" i="1"/>
  <c r="I198" i="1"/>
  <c r="J198" i="1"/>
  <c r="F107" i="1"/>
  <c r="G107" i="1"/>
  <c r="H107" i="1"/>
  <c r="K107" i="1"/>
  <c r="D48" i="4"/>
  <c r="F84" i="1"/>
  <c r="G84" i="1"/>
  <c r="H84" i="1"/>
  <c r="K84" i="1"/>
  <c r="D27" i="4"/>
  <c r="F171" i="1"/>
  <c r="G171" i="1"/>
  <c r="H171" i="1"/>
  <c r="K171" i="1"/>
  <c r="F42" i="4"/>
  <c r="F179" i="1"/>
  <c r="G179" i="1"/>
  <c r="H179" i="1"/>
  <c r="I179" i="1"/>
  <c r="J179" i="1"/>
  <c r="F170" i="1"/>
  <c r="G170" i="1"/>
  <c r="H170" i="1"/>
  <c r="I170" i="1"/>
  <c r="J170" i="1"/>
  <c r="F156" i="1"/>
  <c r="G156" i="1"/>
  <c r="H156" i="1"/>
  <c r="K156" i="1"/>
  <c r="F27" i="4"/>
  <c r="F137" i="1"/>
  <c r="G137" i="1"/>
  <c r="H137" i="1"/>
  <c r="I137" i="1"/>
  <c r="J137" i="1"/>
  <c r="D107" i="3"/>
  <c r="F91" i="1"/>
  <c r="G91" i="1"/>
  <c r="H91" i="1"/>
  <c r="I91" i="1"/>
  <c r="J91" i="1"/>
  <c r="F99" i="1"/>
  <c r="G99" i="1"/>
  <c r="H99" i="1"/>
  <c r="I99" i="1"/>
  <c r="J99" i="1"/>
  <c r="F215" i="1"/>
  <c r="G215" i="1"/>
  <c r="H215" i="1"/>
  <c r="K215" i="1"/>
  <c r="F85" i="4"/>
  <c r="F94" i="1"/>
  <c r="G94" i="1"/>
  <c r="H94" i="1"/>
  <c r="K94" i="1"/>
  <c r="D37" i="4"/>
  <c r="F138" i="1"/>
  <c r="G138" i="1"/>
  <c r="H138" i="1"/>
  <c r="K138" i="1"/>
  <c r="D80" i="4"/>
  <c r="F109" i="1"/>
  <c r="G109" i="1"/>
  <c r="H109" i="1"/>
  <c r="K109" i="1"/>
  <c r="D50" i="4"/>
  <c r="F110" i="1"/>
  <c r="G110" i="1"/>
  <c r="H110" i="1"/>
  <c r="I110" i="1"/>
  <c r="J110" i="1"/>
  <c r="F96" i="1"/>
  <c r="G96" i="1"/>
  <c r="H96" i="1"/>
  <c r="I96" i="1"/>
  <c r="J96" i="1"/>
  <c r="F180" i="1"/>
  <c r="G180" i="1"/>
  <c r="H180" i="1"/>
  <c r="K180" i="1"/>
  <c r="F49" i="4"/>
  <c r="F201" i="1"/>
  <c r="G201" i="1"/>
  <c r="H201" i="1"/>
  <c r="K201" i="1"/>
  <c r="F73" i="4"/>
  <c r="F166" i="1"/>
  <c r="G166" i="1"/>
  <c r="H166" i="1"/>
  <c r="I166" i="1"/>
  <c r="J166" i="1"/>
  <c r="F194" i="1"/>
  <c r="G194" i="1"/>
  <c r="H194" i="1"/>
  <c r="K194" i="1"/>
  <c r="F66" i="4"/>
  <c r="F164" i="1"/>
  <c r="G164" i="1"/>
  <c r="H164" i="1"/>
  <c r="F204" i="1"/>
  <c r="G204" i="1"/>
  <c r="H204" i="1"/>
  <c r="I204" i="1"/>
  <c r="J204" i="1"/>
  <c r="F162" i="1"/>
  <c r="G162" i="1"/>
  <c r="H162" i="1"/>
  <c r="K162" i="1"/>
  <c r="F33" i="4"/>
  <c r="F97" i="1"/>
  <c r="G97" i="1"/>
  <c r="H97" i="1"/>
  <c r="K97" i="1"/>
  <c r="D40" i="4"/>
  <c r="F100" i="1"/>
  <c r="G100" i="1"/>
  <c r="H100" i="1"/>
  <c r="K100" i="1"/>
  <c r="D43" i="4"/>
  <c r="F114" i="1"/>
  <c r="G114" i="1"/>
  <c r="H114" i="1"/>
  <c r="I114" i="1"/>
  <c r="J114" i="1"/>
  <c r="F95" i="1"/>
  <c r="G95" i="1"/>
  <c r="H95" i="1"/>
  <c r="I95" i="1"/>
  <c r="J95" i="1"/>
  <c r="F93" i="1"/>
  <c r="G93" i="1"/>
  <c r="H93" i="1"/>
  <c r="K93" i="1"/>
  <c r="D36" i="4"/>
  <c r="F104" i="1"/>
  <c r="G104" i="1"/>
  <c r="H104" i="1"/>
  <c r="I104" i="1"/>
  <c r="J104" i="1"/>
  <c r="F190" i="1"/>
  <c r="G190" i="1"/>
  <c r="H190" i="1"/>
  <c r="I190" i="1"/>
  <c r="J190" i="1"/>
  <c r="F106" i="1"/>
  <c r="G106" i="1"/>
  <c r="H106" i="1"/>
  <c r="I106" i="1"/>
  <c r="J106" i="1"/>
  <c r="F87" i="1"/>
  <c r="G87" i="1"/>
  <c r="H87" i="1"/>
  <c r="K87" i="1"/>
  <c r="D30" i="4"/>
  <c r="F92" i="1"/>
  <c r="G92" i="1"/>
  <c r="H92" i="1"/>
  <c r="K92" i="1"/>
  <c r="D35" i="4"/>
  <c r="F85" i="1"/>
  <c r="G85" i="1"/>
  <c r="H85" i="1"/>
  <c r="K85" i="1"/>
  <c r="D28" i="4"/>
  <c r="F98" i="1"/>
  <c r="G98" i="1"/>
  <c r="H98" i="1"/>
  <c r="I98" i="1"/>
  <c r="J98" i="1"/>
  <c r="F157" i="1"/>
  <c r="G157" i="1"/>
  <c r="H157" i="1"/>
  <c r="K157" i="1"/>
  <c r="F28" i="4"/>
  <c r="F214" i="1"/>
  <c r="G214" i="1"/>
  <c r="H214" i="1"/>
  <c r="I214" i="1"/>
  <c r="J214" i="1"/>
  <c r="F188" i="1"/>
  <c r="G188" i="1"/>
  <c r="H188" i="1"/>
  <c r="K188" i="1"/>
  <c r="F60" i="4"/>
  <c r="F177" i="1"/>
  <c r="G177" i="1"/>
  <c r="H177" i="1"/>
  <c r="I177" i="1"/>
  <c r="J177" i="1"/>
  <c r="F141" i="1"/>
  <c r="G141" i="1"/>
  <c r="H141" i="1"/>
  <c r="I141" i="1"/>
  <c r="J141" i="1"/>
  <c r="F111" i="1"/>
  <c r="G111" i="1"/>
  <c r="H111" i="1"/>
  <c r="I111" i="1"/>
  <c r="J111" i="1"/>
  <c r="F143" i="1"/>
  <c r="G143" i="1"/>
  <c r="H143" i="1"/>
  <c r="K143" i="1"/>
  <c r="D85" i="4"/>
  <c r="F105" i="1"/>
  <c r="G105" i="1"/>
  <c r="H105" i="1"/>
  <c r="I105" i="1"/>
  <c r="J105" i="1"/>
  <c r="F140" i="1"/>
  <c r="G140" i="1"/>
  <c r="H140" i="1"/>
  <c r="I140" i="1"/>
  <c r="J140" i="1"/>
  <c r="F210" i="1"/>
  <c r="G210" i="1"/>
  <c r="H210" i="1"/>
  <c r="I210" i="1"/>
  <c r="J210" i="1"/>
  <c r="F142" i="1"/>
  <c r="G142" i="1"/>
  <c r="H142" i="1"/>
  <c r="K142" i="1"/>
  <c r="D84" i="4"/>
  <c r="F88" i="1"/>
  <c r="G88" i="1"/>
  <c r="H88" i="1"/>
  <c r="K88" i="1"/>
  <c r="D31" i="4"/>
  <c r="D110" i="3"/>
  <c r="D136" i="3"/>
  <c r="D52" i="5"/>
  <c r="E52" i="5"/>
  <c r="F52" i="5"/>
  <c r="G52" i="5"/>
  <c r="D51" i="5"/>
  <c r="E51" i="5"/>
  <c r="F51" i="5"/>
  <c r="G51" i="5"/>
  <c r="D21" i="5"/>
  <c r="E21" i="5"/>
  <c r="F21" i="5"/>
  <c r="G21" i="5"/>
  <c r="D65" i="5"/>
  <c r="E65" i="5"/>
  <c r="F65" i="5"/>
  <c r="G65" i="5"/>
  <c r="D63" i="5"/>
  <c r="E63" i="5"/>
  <c r="F63" i="5"/>
  <c r="G63" i="5"/>
  <c r="D32" i="5"/>
  <c r="E32" i="5"/>
  <c r="F32" i="5"/>
  <c r="G32" i="5"/>
  <c r="D14" i="5"/>
  <c r="E14" i="5"/>
  <c r="F14" i="5"/>
  <c r="G14" i="5"/>
  <c r="D43" i="5"/>
  <c r="E43" i="5"/>
  <c r="F43" i="5"/>
  <c r="G43" i="5"/>
  <c r="B63" i="5"/>
  <c r="D56" i="5"/>
  <c r="E56" i="5"/>
  <c r="F56" i="5"/>
  <c r="G56" i="5"/>
  <c r="D45" i="5"/>
  <c r="E45" i="5"/>
  <c r="F45" i="5"/>
  <c r="G45" i="5"/>
  <c r="D26" i="5"/>
  <c r="E26" i="5"/>
  <c r="F26" i="5"/>
  <c r="G26" i="5"/>
  <c r="D68" i="5"/>
  <c r="E68" i="5"/>
  <c r="F68" i="5"/>
  <c r="G68" i="5"/>
  <c r="D57" i="5"/>
  <c r="E57" i="5"/>
  <c r="F57" i="5"/>
  <c r="G57" i="5"/>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c r="G200" i="1"/>
  <c r="H200" i="1"/>
  <c r="D203" i="1"/>
  <c r="F203" i="1"/>
  <c r="G203" i="1"/>
  <c r="H203" i="1"/>
  <c r="D211" i="1"/>
  <c r="F211" i="1"/>
  <c r="G211" i="1"/>
  <c r="H211" i="1"/>
  <c r="D161" i="1"/>
  <c r="F161" i="1"/>
  <c r="G161" i="1"/>
  <c r="H161" i="1"/>
  <c r="D196" i="1"/>
  <c r="F196" i="1"/>
  <c r="G196" i="1"/>
  <c r="H196" i="1"/>
  <c r="B209" i="1"/>
  <c r="D189" i="1"/>
  <c r="F189" i="1"/>
  <c r="G189" i="1"/>
  <c r="H189" i="1"/>
  <c r="D213" i="1"/>
  <c r="F213" i="1"/>
  <c r="G213" i="1"/>
  <c r="H213" i="1"/>
  <c r="D159" i="1"/>
  <c r="F159" i="1"/>
  <c r="G159" i="1"/>
  <c r="H159" i="1"/>
  <c r="D191" i="1"/>
  <c r="F191" i="1"/>
  <c r="G191" i="1"/>
  <c r="H191" i="1"/>
  <c r="D176" i="1"/>
  <c r="F176" i="1"/>
  <c r="G176" i="1"/>
  <c r="H176" i="1"/>
  <c r="D199" i="1"/>
  <c r="F199" i="1"/>
  <c r="G199" i="1"/>
  <c r="H199" i="1"/>
  <c r="D209" i="1"/>
  <c r="F209" i="1"/>
  <c r="G209" i="1"/>
  <c r="H209" i="1"/>
  <c r="D212" i="1"/>
  <c r="F212" i="1"/>
  <c r="G212" i="1"/>
  <c r="H212" i="1"/>
  <c r="D165" i="1"/>
  <c r="F165" i="1"/>
  <c r="G165" i="1"/>
  <c r="H165" i="1"/>
  <c r="D172" i="1"/>
  <c r="F172" i="1"/>
  <c r="G172" i="1"/>
  <c r="H172" i="1"/>
  <c r="D160" i="1"/>
  <c r="F160" i="1"/>
  <c r="G160" i="1"/>
  <c r="H160" i="1"/>
  <c r="D175" i="1"/>
  <c r="F175" i="1"/>
  <c r="G175" i="1"/>
  <c r="H175" i="1"/>
  <c r="B175" i="1"/>
  <c r="D192" i="1"/>
  <c r="F192" i="1"/>
  <c r="G192" i="1"/>
  <c r="H192" i="1"/>
  <c r="D197" i="1"/>
  <c r="F197" i="1"/>
  <c r="G197" i="1"/>
  <c r="H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c r="F29" i="5"/>
  <c r="G29" i="5"/>
  <c r="D67" i="5"/>
  <c r="E67" i="5"/>
  <c r="F67" i="5"/>
  <c r="G67" i="5"/>
  <c r="D64" i="5"/>
  <c r="E64" i="5"/>
  <c r="F64" i="5"/>
  <c r="G64" i="5"/>
  <c r="E44" i="5"/>
  <c r="F44" i="5"/>
  <c r="G44" i="5"/>
  <c r="D48" i="5"/>
  <c r="E48" i="5"/>
  <c r="F48" i="5"/>
  <c r="G48" i="5"/>
  <c r="D40" i="5"/>
  <c r="E40" i="5"/>
  <c r="F40" i="5"/>
  <c r="G40" i="5"/>
  <c r="D35" i="5"/>
  <c r="E35" i="5"/>
  <c r="F35" i="5"/>
  <c r="G35" i="5"/>
  <c r="D19" i="5"/>
  <c r="E19" i="5"/>
  <c r="F19" i="5"/>
  <c r="G19" i="5"/>
  <c r="D58" i="5"/>
  <c r="E58" i="5"/>
  <c r="F58" i="5"/>
  <c r="G58" i="5"/>
  <c r="D42" i="5"/>
  <c r="E42" i="5"/>
  <c r="F42" i="5"/>
  <c r="G42" i="5"/>
  <c r="D59" i="5"/>
  <c r="E59" i="5"/>
  <c r="F59" i="5"/>
  <c r="G59" i="5"/>
  <c r="D46" i="5"/>
  <c r="E46" i="5"/>
  <c r="F46" i="5"/>
  <c r="G46" i="5"/>
  <c r="D11" i="5"/>
  <c r="E11" i="5"/>
  <c r="F11" i="5"/>
  <c r="G11" i="5"/>
  <c r="D23" i="5"/>
  <c r="E23" i="5"/>
  <c r="F23" i="5"/>
  <c r="G23" i="5"/>
  <c r="D20" i="5"/>
  <c r="E20" i="5"/>
  <c r="F20" i="5"/>
  <c r="G20" i="5"/>
  <c r="D24" i="5"/>
  <c r="E24" i="5"/>
  <c r="F24" i="5"/>
  <c r="G24" i="5"/>
  <c r="D66" i="5"/>
  <c r="E66" i="5"/>
  <c r="F66" i="5"/>
  <c r="G66" i="5"/>
  <c r="D33" i="5"/>
  <c r="E33" i="5"/>
  <c r="F33" i="5"/>
  <c r="G33" i="5"/>
  <c r="D25" i="5"/>
  <c r="E25" i="5"/>
  <c r="F25" i="5"/>
  <c r="G25" i="5"/>
  <c r="D49" i="5"/>
  <c r="E49" i="5"/>
  <c r="F49" i="5"/>
  <c r="G49" i="5"/>
  <c r="D34" i="5"/>
  <c r="E34" i="5"/>
  <c r="F34" i="5"/>
  <c r="G34" i="5"/>
  <c r="D22" i="5"/>
  <c r="E22" i="5"/>
  <c r="F22" i="5"/>
  <c r="G22" i="5"/>
  <c r="D13" i="5"/>
  <c r="E13" i="5"/>
  <c r="F13" i="5"/>
  <c r="G13" i="5"/>
  <c r="D36" i="5"/>
  <c r="E36" i="5"/>
  <c r="F36" i="5"/>
  <c r="G36" i="5"/>
  <c r="D16" i="5"/>
  <c r="E16" i="5"/>
  <c r="F16" i="5"/>
  <c r="G16" i="5"/>
  <c r="D50" i="5"/>
  <c r="E50" i="5"/>
  <c r="F50" i="5"/>
  <c r="G50" i="5"/>
  <c r="D15" i="5"/>
  <c r="E15" i="5"/>
  <c r="F15" i="5"/>
  <c r="G15" i="5"/>
  <c r="D69" i="5"/>
  <c r="E69" i="5"/>
  <c r="F69" i="5"/>
  <c r="G69" i="5"/>
  <c r="D30" i="5"/>
  <c r="E30" i="5"/>
  <c r="F30" i="5"/>
  <c r="G30" i="5"/>
  <c r="D41" i="5"/>
  <c r="E41" i="5"/>
  <c r="F41" i="5"/>
  <c r="G41" i="5"/>
  <c r="D37" i="5"/>
  <c r="E37" i="5"/>
  <c r="F37" i="5"/>
  <c r="G37" i="5"/>
  <c r="B29" i="5"/>
  <c r="D18" i="5"/>
  <c r="E18" i="5"/>
  <c r="F18" i="5"/>
  <c r="G18" i="5"/>
  <c r="D17" i="5"/>
  <c r="E17" i="5"/>
  <c r="F17" i="5"/>
  <c r="G17" i="5"/>
  <c r="D55" i="5"/>
  <c r="E55" i="5"/>
  <c r="F55" i="5"/>
  <c r="G55" i="5"/>
  <c r="D12" i="5"/>
  <c r="E12" i="5"/>
  <c r="F12" i="5"/>
  <c r="G12" i="5"/>
  <c r="D47" i="5"/>
  <c r="E47" i="5"/>
  <c r="F47" i="5"/>
  <c r="G47" i="5"/>
  <c r="D54" i="5"/>
  <c r="E54" i="5"/>
  <c r="F54" i="5"/>
  <c r="G54" i="5"/>
  <c r="D60" i="5"/>
  <c r="E60" i="5"/>
  <c r="F60" i="5"/>
  <c r="G60" i="5"/>
  <c r="D53" i="5"/>
  <c r="E53" i="5"/>
  <c r="F53" i="5"/>
  <c r="G53" i="5"/>
  <c r="D113" i="3"/>
  <c r="D104" i="3"/>
  <c r="D138" i="3"/>
  <c r="D119" i="3"/>
  <c r="D142" i="3"/>
  <c r="D103" i="3"/>
  <c r="D108" i="3"/>
  <c r="D140" i="3"/>
  <c r="D137" i="3"/>
  <c r="I183" i="1"/>
  <c r="J183" i="1"/>
  <c r="K108" i="1"/>
  <c r="D49" i="4"/>
  <c r="K131" i="1"/>
  <c r="D75" i="4"/>
  <c r="I193" i="1"/>
  <c r="J193" i="1"/>
  <c r="D127" i="1"/>
  <c r="F127" i="1"/>
  <c r="G127" i="1"/>
  <c r="H127" i="1"/>
  <c r="K127" i="1"/>
  <c r="D71" i="4"/>
  <c r="C126" i="3"/>
  <c r="D126" i="3"/>
  <c r="D129" i="1"/>
  <c r="F129" i="1"/>
  <c r="G129" i="1"/>
  <c r="H129" i="1"/>
  <c r="I129" i="1"/>
  <c r="J129" i="1"/>
  <c r="C128" i="3"/>
  <c r="D128" i="3"/>
  <c r="I169" i="1"/>
  <c r="J169" i="1"/>
  <c r="K186" i="1"/>
  <c r="F58" i="4"/>
  <c r="I103" i="1"/>
  <c r="J103" i="1"/>
  <c r="K181" i="1"/>
  <c r="F50" i="4"/>
  <c r="K167" i="1"/>
  <c r="F38" i="4"/>
  <c r="K158" i="1"/>
  <c r="F29" i="4"/>
  <c r="K122" i="1"/>
  <c r="D66" i="4"/>
  <c r="I86" i="1"/>
  <c r="J86" i="1"/>
  <c r="I119" i="1"/>
  <c r="J119" i="1"/>
  <c r="I115" i="1"/>
  <c r="J115" i="1"/>
  <c r="I89" i="1"/>
  <c r="J89" i="1"/>
  <c r="K182" i="1"/>
  <c r="F51" i="4"/>
  <c r="K163" i="1"/>
  <c r="F34" i="4"/>
  <c r="K187" i="1"/>
  <c r="F59" i="4"/>
  <c r="I195" i="1"/>
  <c r="J195" i="1"/>
  <c r="I168" i="1"/>
  <c r="J168" i="1"/>
  <c r="K178" i="1"/>
  <c r="F47" i="4"/>
  <c r="I126" i="1"/>
  <c r="J126" i="1"/>
  <c r="I156" i="1"/>
  <c r="J156" i="1"/>
  <c r="I139" i="1"/>
  <c r="J139" i="1"/>
  <c r="I84" i="1"/>
  <c r="J84" i="1"/>
  <c r="K116" i="1"/>
  <c r="D60" i="4"/>
  <c r="K117" i="1"/>
  <c r="D61" i="4"/>
  <c r="I93" i="1"/>
  <c r="J93" i="1"/>
  <c r="K198" i="1"/>
  <c r="F70" i="4"/>
  <c r="K204" i="1"/>
  <c r="F76" i="4"/>
  <c r="K214" i="1"/>
  <c r="F84" i="4"/>
  <c r="K179" i="1"/>
  <c r="F48" i="4"/>
  <c r="I90" i="1"/>
  <c r="J90" i="1"/>
  <c r="K91" i="1"/>
  <c r="D34" i="4"/>
  <c r="I157" i="1"/>
  <c r="J157" i="1"/>
  <c r="I171" i="1"/>
  <c r="J171" i="1"/>
  <c r="I201" i="1"/>
  <c r="J201" i="1"/>
  <c r="K106" i="1"/>
  <c r="D47" i="4"/>
  <c r="K177" i="1"/>
  <c r="F46" i="4"/>
  <c r="I125" i="1"/>
  <c r="J125" i="1"/>
  <c r="I142" i="1"/>
  <c r="J142" i="1"/>
  <c r="K137" i="1"/>
  <c r="D79" i="4"/>
  <c r="I120" i="1"/>
  <c r="J120" i="1"/>
  <c r="I94" i="1"/>
  <c r="J94" i="1"/>
  <c r="K170" i="1"/>
  <c r="F41" i="4"/>
  <c r="I215" i="1"/>
  <c r="J215" i="1"/>
  <c r="I123" i="1"/>
  <c r="J123" i="1"/>
  <c r="I124" i="1"/>
  <c r="J124" i="1"/>
  <c r="I107" i="1"/>
  <c r="J107" i="1"/>
  <c r="I143" i="1"/>
  <c r="J143" i="1"/>
  <c r="I130" i="1"/>
  <c r="J130" i="1"/>
  <c r="I132" i="1"/>
  <c r="J132" i="1"/>
  <c r="K111" i="1"/>
  <c r="D57" i="4"/>
  <c r="K210" i="1"/>
  <c r="F80" i="4"/>
  <c r="K202" i="1"/>
  <c r="F74" i="4"/>
  <c r="K166" i="1"/>
  <c r="F37" i="4"/>
  <c r="I194" i="1"/>
  <c r="J194" i="1"/>
  <c r="I162" i="1"/>
  <c r="J162" i="1"/>
  <c r="K128" i="1"/>
  <c r="D72" i="4"/>
  <c r="I88" i="1"/>
  <c r="J88" i="1"/>
  <c r="K96" i="1"/>
  <c r="D39" i="4"/>
  <c r="I180" i="1"/>
  <c r="J180" i="1"/>
  <c r="K133" i="1"/>
  <c r="D77" i="4"/>
  <c r="K95" i="1"/>
  <c r="D38" i="4"/>
  <c r="I109" i="1"/>
  <c r="J109" i="1"/>
  <c r="K105" i="1"/>
  <c r="D46" i="4"/>
  <c r="K98" i="1"/>
  <c r="D41" i="4"/>
  <c r="I85" i="1"/>
  <c r="J85" i="1"/>
  <c r="I97" i="1"/>
  <c r="J97" i="1"/>
  <c r="K99" i="1"/>
  <c r="D42" i="4"/>
  <c r="K141" i="1"/>
  <c r="D83" i="4"/>
  <c r="I138" i="1"/>
  <c r="J138" i="1"/>
  <c r="I188" i="1"/>
  <c r="J188" i="1"/>
  <c r="K104" i="1"/>
  <c r="D45" i="4"/>
  <c r="I118" i="1"/>
  <c r="J118" i="1"/>
  <c r="K114" i="1"/>
  <c r="D58" i="4"/>
  <c r="I92" i="1"/>
  <c r="J92" i="1"/>
  <c r="I164" i="1"/>
  <c r="J164" i="1"/>
  <c r="K164" i="1"/>
  <c r="F35" i="4"/>
  <c r="K121" i="1"/>
  <c r="D65" i="4"/>
  <c r="I100" i="1"/>
  <c r="J100" i="1"/>
  <c r="K190" i="1"/>
  <c r="F62" i="4"/>
  <c r="K140" i="1"/>
  <c r="D82" i="4"/>
  <c r="I134" i="1"/>
  <c r="J134" i="1"/>
  <c r="K110" i="1"/>
  <c r="D51" i="4"/>
  <c r="I87" i="1"/>
  <c r="J87" i="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c r="K172" i="1"/>
  <c r="F43" i="4"/>
  <c r="K199" i="1"/>
  <c r="F71" i="4"/>
  <c r="I199" i="1"/>
  <c r="J199" i="1"/>
  <c r="K213" i="1"/>
  <c r="F83" i="4"/>
  <c r="I213" i="1"/>
  <c r="J213" i="1"/>
  <c r="K161" i="1"/>
  <c r="F32" i="4"/>
  <c r="I161" i="1"/>
  <c r="J161" i="1"/>
  <c r="I197" i="1"/>
  <c r="J197" i="1"/>
  <c r="K197" i="1"/>
  <c r="F69" i="4"/>
  <c r="I206" i="1"/>
  <c r="J206" i="1"/>
  <c r="K206" i="1"/>
  <c r="F78" i="4"/>
  <c r="I165" i="1"/>
  <c r="J165" i="1"/>
  <c r="K165" i="1"/>
  <c r="F36" i="4"/>
  <c r="K176" i="1"/>
  <c r="F45" i="4"/>
  <c r="I176" i="1"/>
  <c r="J176" i="1"/>
  <c r="K189" i="1"/>
  <c r="F61" i="4"/>
  <c r="I189" i="1"/>
  <c r="J189" i="1"/>
  <c r="K211" i="1"/>
  <c r="F81" i="4"/>
  <c r="I211" i="1"/>
  <c r="J211" i="1"/>
  <c r="K205" i="1"/>
  <c r="F77" i="4"/>
  <c r="I205" i="1"/>
  <c r="J205" i="1"/>
  <c r="I175" i="1"/>
  <c r="J175" i="1"/>
  <c r="K175" i="1"/>
  <c r="F44" i="4"/>
  <c r="K212" i="1"/>
  <c r="F82" i="4"/>
  <c r="I212" i="1"/>
  <c r="J212" i="1"/>
  <c r="I191" i="1"/>
  <c r="J191" i="1"/>
  <c r="K191" i="1"/>
  <c r="F63" i="4"/>
  <c r="K203" i="1"/>
  <c r="F75" i="4"/>
  <c r="I203" i="1"/>
  <c r="J203" i="1"/>
  <c r="I192" i="1"/>
  <c r="J192" i="1"/>
  <c r="K192" i="1"/>
  <c r="F64" i="4"/>
  <c r="K160" i="1"/>
  <c r="F31" i="4"/>
  <c r="I160" i="1"/>
  <c r="J160" i="1"/>
  <c r="K209" i="1"/>
  <c r="F79" i="4"/>
  <c r="I209" i="1"/>
  <c r="J209" i="1"/>
  <c r="K159" i="1"/>
  <c r="F30" i="4"/>
  <c r="I159" i="1"/>
  <c r="J159" i="1"/>
  <c r="K196" i="1"/>
  <c r="F68" i="4"/>
  <c r="I196" i="1"/>
  <c r="J196" i="1"/>
  <c r="I200" i="1"/>
  <c r="J200" i="1"/>
  <c r="K200" i="1"/>
  <c r="F72" i="4"/>
  <c r="I127" i="1"/>
  <c r="J127" i="1"/>
  <c r="K129" i="1"/>
  <c r="D73" i="4"/>
  <c r="D56" i="3"/>
  <c r="C10" i="5"/>
  <c r="D10" i="5"/>
  <c r="E10" i="5"/>
  <c r="F10" i="5"/>
  <c r="G10" i="5"/>
  <c r="H10" i="5"/>
  <c r="H44" i="5"/>
  <c r="M44" i="5"/>
  <c r="M10" i="5"/>
  <c r="H43" i="5"/>
  <c r="M43" i="5"/>
  <c r="H32" i="5"/>
  <c r="M32" i="5"/>
  <c r="H45" i="5"/>
  <c r="M45" i="5"/>
  <c r="H36" i="5"/>
  <c r="M36" i="5"/>
  <c r="H50" i="5"/>
  <c r="M50" i="5"/>
  <c r="H20" i="5"/>
  <c r="M20" i="5"/>
  <c r="H35" i="5"/>
  <c r="M35" i="5"/>
  <c r="H53" i="5"/>
  <c r="M53" i="5"/>
  <c r="H66" i="5"/>
  <c r="M66" i="5"/>
  <c r="H49" i="5"/>
  <c r="M49" i="5"/>
  <c r="H56" i="5"/>
  <c r="M56" i="5"/>
  <c r="H25" i="5"/>
  <c r="M25" i="5"/>
  <c r="H18" i="5"/>
  <c r="M18" i="5"/>
  <c r="H48" i="5"/>
  <c r="M48" i="5"/>
  <c r="H23" i="5"/>
  <c r="M23" i="5"/>
  <c r="H11" i="5"/>
  <c r="M11" i="5"/>
  <c r="H29" i="5"/>
  <c r="M29" i="5"/>
  <c r="H47" i="5"/>
  <c r="M47" i="5"/>
  <c r="H55" i="5"/>
  <c r="M55" i="5"/>
  <c r="H59" i="5"/>
  <c r="M59" i="5"/>
  <c r="H42" i="5"/>
  <c r="M42" i="5"/>
  <c r="H51" i="5"/>
  <c r="M51" i="5"/>
  <c r="H30" i="5"/>
  <c r="M30" i="5"/>
  <c r="H33" i="5"/>
  <c r="M33" i="5"/>
  <c r="H15" i="5"/>
  <c r="M15" i="5"/>
  <c r="H40" i="5"/>
  <c r="M40" i="5"/>
  <c r="H58" i="5"/>
  <c r="M58" i="5"/>
  <c r="H54" i="5"/>
  <c r="M54" i="5"/>
  <c r="H26" i="5"/>
  <c r="M26" i="5"/>
  <c r="H13" i="5"/>
  <c r="M13" i="5"/>
  <c r="H41" i="5"/>
  <c r="M41" i="5"/>
  <c r="H60" i="5"/>
  <c r="M60" i="5"/>
  <c r="H63" i="5"/>
  <c r="M63" i="5"/>
  <c r="H17" i="5"/>
  <c r="M17" i="5"/>
  <c r="H24" i="5"/>
  <c r="M24" i="5"/>
  <c r="H68" i="5"/>
  <c r="M68" i="5"/>
  <c r="H12" i="5"/>
  <c r="M12" i="5"/>
  <c r="H34" i="5"/>
  <c r="M34" i="5"/>
  <c r="H46" i="5"/>
  <c r="M46" i="5"/>
  <c r="C21" i="6"/>
  <c r="H69" i="5"/>
  <c r="M69" i="5"/>
  <c r="H65" i="5"/>
  <c r="M65" i="5"/>
  <c r="H22" i="5"/>
  <c r="M22" i="5"/>
  <c r="H37" i="5"/>
  <c r="M37" i="5"/>
  <c r="H64" i="5"/>
  <c r="M64" i="5"/>
  <c r="H52" i="5"/>
  <c r="M52" i="5"/>
  <c r="H31" i="5"/>
  <c r="M31" i="5"/>
  <c r="H14" i="5"/>
  <c r="M14" i="5"/>
  <c r="H21" i="5"/>
  <c r="M21" i="5"/>
  <c r="H67" i="5"/>
  <c r="M67" i="5"/>
  <c r="H19" i="5"/>
  <c r="M19" i="5"/>
  <c r="H16" i="5"/>
  <c r="M16" i="5"/>
  <c r="H57" i="5"/>
  <c r="M57" i="5"/>
  <c r="C33" i="6"/>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c r="G26" i="1"/>
  <c r="H26" i="1"/>
  <c r="D33" i="1"/>
  <c r="F33" i="1"/>
  <c r="G33" i="1"/>
  <c r="H33" i="1"/>
  <c r="K33" i="1"/>
  <c r="C47" i="4"/>
  <c r="E47" i="4"/>
  <c r="D46" i="1"/>
  <c r="F46" i="1"/>
  <c r="G46" i="1"/>
  <c r="H46" i="1"/>
  <c r="D24" i="1"/>
  <c r="F24" i="1"/>
  <c r="G24" i="1"/>
  <c r="H24" i="1"/>
  <c r="I24" i="1"/>
  <c r="J24" i="1"/>
  <c r="D18" i="1"/>
  <c r="F18" i="1"/>
  <c r="G18" i="1"/>
  <c r="H18" i="1"/>
  <c r="D67" i="1"/>
  <c r="F67" i="1"/>
  <c r="G67" i="1"/>
  <c r="H67" i="1"/>
  <c r="D57" i="1"/>
  <c r="F57" i="1"/>
  <c r="G57" i="1"/>
  <c r="H57" i="1"/>
  <c r="D23" i="1"/>
  <c r="F23" i="1"/>
  <c r="G23" i="1"/>
  <c r="H23" i="1"/>
  <c r="K23" i="1"/>
  <c r="C39" i="4"/>
  <c r="E39" i="4"/>
  <c r="D58" i="1"/>
  <c r="F58" i="1"/>
  <c r="G58" i="1"/>
  <c r="H58" i="1"/>
  <c r="I58" i="1"/>
  <c r="J58" i="1"/>
  <c r="D61" i="1"/>
  <c r="F61" i="1"/>
  <c r="G61" i="1"/>
  <c r="H61" i="1"/>
  <c r="I61" i="1"/>
  <c r="J61" i="1"/>
  <c r="D27" i="1"/>
  <c r="F27" i="1"/>
  <c r="G27" i="1"/>
  <c r="H27" i="1"/>
  <c r="D32" i="1"/>
  <c r="F32" i="1"/>
  <c r="G32" i="1"/>
  <c r="H32" i="1"/>
  <c r="D43" i="1"/>
  <c r="F43" i="1"/>
  <c r="G43" i="1"/>
  <c r="H43" i="1"/>
  <c r="D48" i="1"/>
  <c r="F48" i="1"/>
  <c r="G48" i="1"/>
  <c r="H48" i="1"/>
  <c r="D68" i="1"/>
  <c r="F68" i="1"/>
  <c r="G68" i="1"/>
  <c r="H68" i="1"/>
  <c r="I68" i="1"/>
  <c r="J68" i="1"/>
  <c r="D25" i="1"/>
  <c r="F25" i="1"/>
  <c r="G25" i="1"/>
  <c r="H25" i="1"/>
  <c r="I25" i="1"/>
  <c r="J25" i="1"/>
  <c r="D11" i="1"/>
  <c r="F11" i="1"/>
  <c r="G11" i="1"/>
  <c r="H11" i="1"/>
  <c r="D19" i="1"/>
  <c r="F19" i="1"/>
  <c r="G19" i="1"/>
  <c r="H19" i="1"/>
  <c r="K19" i="1"/>
  <c r="C35" i="4"/>
  <c r="E35" i="4"/>
  <c r="D13" i="1"/>
  <c r="F13" i="1"/>
  <c r="G13" i="1"/>
  <c r="H13" i="1"/>
  <c r="I13" i="1"/>
  <c r="J13" i="1"/>
  <c r="D12" i="1"/>
  <c r="F12" i="1"/>
  <c r="G12" i="1"/>
  <c r="H12" i="1"/>
  <c r="D35" i="1"/>
  <c r="F35" i="1"/>
  <c r="G35" i="1"/>
  <c r="H35" i="1"/>
  <c r="D37" i="1"/>
  <c r="F37" i="1"/>
  <c r="G37" i="1"/>
  <c r="H37" i="1"/>
  <c r="D44" i="1"/>
  <c r="F44" i="1"/>
  <c r="G44" i="1"/>
  <c r="H44" i="1"/>
  <c r="I44" i="1"/>
  <c r="J44" i="1"/>
  <c r="D53" i="1"/>
  <c r="F53" i="1"/>
  <c r="G53" i="1"/>
  <c r="H53" i="1"/>
  <c r="D34" i="1"/>
  <c r="F34" i="1"/>
  <c r="G34" i="1"/>
  <c r="H34" i="1"/>
  <c r="D60" i="1"/>
  <c r="F60" i="1"/>
  <c r="G60" i="1"/>
  <c r="H60" i="1"/>
  <c r="D65" i="1"/>
  <c r="F65" i="1"/>
  <c r="G65" i="1"/>
  <c r="H65" i="1"/>
  <c r="D50" i="1"/>
  <c r="F50" i="1"/>
  <c r="G50" i="1"/>
  <c r="H50" i="1"/>
  <c r="D15" i="1"/>
  <c r="F15" i="1"/>
  <c r="G15" i="1"/>
  <c r="H15" i="1"/>
  <c r="D47" i="1"/>
  <c r="F47" i="1"/>
  <c r="G47" i="1"/>
  <c r="H47" i="1"/>
  <c r="I47" i="1"/>
  <c r="J47" i="1"/>
  <c r="D20" i="1"/>
  <c r="F20" i="1"/>
  <c r="G20" i="1"/>
  <c r="H20" i="1"/>
  <c r="D17" i="1"/>
  <c r="F17" i="1"/>
  <c r="G17" i="1"/>
  <c r="H17" i="1"/>
  <c r="K17" i="1"/>
  <c r="C33" i="4"/>
  <c r="E33" i="4"/>
  <c r="D41" i="1"/>
  <c r="F41" i="1"/>
  <c r="G41" i="1"/>
  <c r="H41" i="1"/>
  <c r="D22" i="1"/>
  <c r="F22" i="1"/>
  <c r="G22" i="1"/>
  <c r="H22" i="1"/>
  <c r="D38" i="1"/>
  <c r="F38" i="1"/>
  <c r="G38" i="1"/>
  <c r="H38" i="1"/>
  <c r="D42" i="1"/>
  <c r="F42" i="1"/>
  <c r="G42" i="1"/>
  <c r="H42" i="1"/>
  <c r="D49" i="1"/>
  <c r="F49" i="1"/>
  <c r="G49" i="1"/>
  <c r="H49" i="1"/>
  <c r="D69" i="1"/>
  <c r="F69" i="1"/>
  <c r="G69" i="1"/>
  <c r="H69" i="1"/>
  <c r="K69" i="1"/>
  <c r="C84" i="4"/>
  <c r="E84" i="4"/>
  <c r="D51" i="1"/>
  <c r="F51" i="1"/>
  <c r="G51" i="1"/>
  <c r="H51" i="1"/>
  <c r="D36" i="1"/>
  <c r="F36" i="1"/>
  <c r="G36" i="1"/>
  <c r="H36" i="1"/>
  <c r="K36" i="1"/>
  <c r="C50" i="4"/>
  <c r="E50" i="4"/>
  <c r="D52" i="1"/>
  <c r="F52" i="1"/>
  <c r="G52" i="1"/>
  <c r="H52" i="1"/>
  <c r="F45" i="1"/>
  <c r="G45" i="1"/>
  <c r="H45" i="1"/>
  <c r="K45" i="1"/>
  <c r="C62" i="4"/>
  <c r="E62" i="4"/>
  <c r="D21" i="1"/>
  <c r="F21" i="1"/>
  <c r="G21" i="1"/>
  <c r="H21" i="1"/>
  <c r="D31" i="1"/>
  <c r="F31" i="1"/>
  <c r="G31" i="1"/>
  <c r="H31" i="1"/>
  <c r="D59" i="1"/>
  <c r="F59" i="1"/>
  <c r="G59" i="1"/>
  <c r="H59" i="1"/>
  <c r="K59" i="1"/>
  <c r="C76" i="4"/>
  <c r="E76" i="4"/>
  <c r="D70" i="1"/>
  <c r="F70" i="1"/>
  <c r="G70" i="1"/>
  <c r="H70" i="1"/>
  <c r="D54" i="1"/>
  <c r="F54" i="1"/>
  <c r="G54" i="1"/>
  <c r="H54" i="1"/>
  <c r="D30" i="1"/>
  <c r="F30" i="1"/>
  <c r="G30" i="1"/>
  <c r="H30" i="1"/>
  <c r="D55" i="1"/>
  <c r="F55" i="1"/>
  <c r="G55" i="1"/>
  <c r="H55" i="1"/>
  <c r="D56" i="1"/>
  <c r="F56" i="1"/>
  <c r="G56" i="1"/>
  <c r="H56" i="1"/>
  <c r="D16" i="1"/>
  <c r="F16" i="1"/>
  <c r="G16" i="1"/>
  <c r="H16" i="1"/>
  <c r="D66" i="1"/>
  <c r="F66" i="1"/>
  <c r="G66" i="1"/>
  <c r="H66" i="1"/>
  <c r="K66" i="1"/>
  <c r="C81" i="4"/>
  <c r="E81" i="4"/>
  <c r="D14" i="1"/>
  <c r="F14" i="1"/>
  <c r="G14" i="1"/>
  <c r="H14" i="1"/>
  <c r="D64" i="1"/>
  <c r="F64" i="1"/>
  <c r="G64" i="1"/>
  <c r="H64" i="1"/>
  <c r="I51" i="1"/>
  <c r="J51" i="1"/>
  <c r="K51" i="1"/>
  <c r="C68" i="4"/>
  <c r="E68" i="4"/>
  <c r="I55" i="1"/>
  <c r="J55" i="1"/>
  <c r="K55" i="1"/>
  <c r="C72" i="4"/>
  <c r="E72" i="4"/>
  <c r="I15" i="1"/>
  <c r="J15" i="1"/>
  <c r="K15" i="1"/>
  <c r="C31" i="4"/>
  <c r="E31" i="4"/>
  <c r="K61" i="1"/>
  <c r="C78" i="4"/>
  <c r="E78" i="4"/>
  <c r="K47" i="1"/>
  <c r="C64" i="4"/>
  <c r="E64" i="4"/>
  <c r="I33" i="1"/>
  <c r="J33" i="1"/>
  <c r="I57" i="1"/>
  <c r="J57" i="1"/>
  <c r="K57" i="1"/>
  <c r="C74" i="4"/>
  <c r="E74" i="4"/>
  <c r="K68" i="1"/>
  <c r="C83" i="4"/>
  <c r="E83" i="4"/>
  <c r="I23" i="1"/>
  <c r="J23" i="1"/>
  <c r="I45" i="1"/>
  <c r="J45" i="1"/>
  <c r="K42" i="1"/>
  <c r="C59" i="4"/>
  <c r="E59" i="4"/>
  <c r="I42" i="1"/>
  <c r="J42" i="1"/>
  <c r="K20" i="1"/>
  <c r="C36" i="4"/>
  <c r="E36" i="4"/>
  <c r="I20" i="1"/>
  <c r="J20" i="1"/>
  <c r="I60" i="1"/>
  <c r="J60" i="1"/>
  <c r="K60" i="1"/>
  <c r="C77" i="4"/>
  <c r="E77" i="4"/>
  <c r="I53" i="1"/>
  <c r="J53" i="1"/>
  <c r="K53" i="1"/>
  <c r="C70" i="4"/>
  <c r="E70" i="4"/>
  <c r="K12" i="1"/>
  <c r="C28" i="4"/>
  <c r="E28" i="4"/>
  <c r="I12" i="1"/>
  <c r="J12" i="1"/>
  <c r="I48" i="1"/>
  <c r="J48" i="1"/>
  <c r="K48" i="1"/>
  <c r="C65" i="4"/>
  <c r="E65" i="4"/>
  <c r="I35" i="1"/>
  <c r="J35" i="1"/>
  <c r="K35" i="1"/>
  <c r="C49" i="4"/>
  <c r="E49" i="4"/>
  <c r="I54" i="1"/>
  <c r="J54" i="1"/>
  <c r="K54" i="1"/>
  <c r="C71" i="4"/>
  <c r="E71" i="4"/>
  <c r="I31" i="1"/>
  <c r="J31" i="1"/>
  <c r="K31" i="1"/>
  <c r="C45" i="4"/>
  <c r="E45" i="4"/>
  <c r="K16" i="1"/>
  <c r="C32" i="4"/>
  <c r="E32" i="4"/>
  <c r="I16" i="1"/>
  <c r="J16" i="1"/>
  <c r="I41" i="1"/>
  <c r="J41" i="1"/>
  <c r="K41" i="1"/>
  <c r="C58" i="4"/>
  <c r="E58" i="4"/>
  <c r="K64" i="1"/>
  <c r="C79" i="4"/>
  <c r="E79" i="4"/>
  <c r="I64" i="1"/>
  <c r="J64" i="1"/>
  <c r="K14" i="1"/>
  <c r="C30" i="4"/>
  <c r="E30" i="4"/>
  <c r="I14" i="1"/>
  <c r="J14" i="1"/>
  <c r="I65" i="1"/>
  <c r="J65" i="1"/>
  <c r="K65" i="1"/>
  <c r="C80" i="4"/>
  <c r="E80" i="4"/>
  <c r="K34" i="1"/>
  <c r="C48" i="4"/>
  <c r="E48" i="4"/>
  <c r="I34" i="1"/>
  <c r="J34" i="1"/>
  <c r="I27" i="1"/>
  <c r="J27" i="1"/>
  <c r="K27" i="1"/>
  <c r="C43" i="4"/>
  <c r="E43" i="4"/>
  <c r="K58" i="1"/>
  <c r="C75" i="4"/>
  <c r="E75" i="4"/>
  <c r="I38" i="1"/>
  <c r="J38" i="1"/>
  <c r="K38" i="1"/>
  <c r="C57" i="4"/>
  <c r="E57" i="4"/>
  <c r="I37" i="1"/>
  <c r="J37" i="1"/>
  <c r="K37" i="1"/>
  <c r="C51" i="4"/>
  <c r="E51" i="4"/>
  <c r="I43" i="1"/>
  <c r="J43" i="1"/>
  <c r="K43" i="1"/>
  <c r="C60" i="4"/>
  <c r="E60" i="4"/>
  <c r="I19" i="1"/>
  <c r="J19" i="1"/>
  <c r="I22" i="1"/>
  <c r="J22" i="1"/>
  <c r="K22" i="1"/>
  <c r="C38" i="4"/>
  <c r="E38" i="4"/>
  <c r="K56" i="1"/>
  <c r="C73" i="4"/>
  <c r="E73" i="4"/>
  <c r="I56" i="1"/>
  <c r="J56" i="1"/>
  <c r="I21" i="1"/>
  <c r="J21" i="1"/>
  <c r="K21" i="1"/>
  <c r="C37" i="4"/>
  <c r="E37" i="4"/>
  <c r="I11" i="1"/>
  <c r="J11" i="1"/>
  <c r="K11" i="1"/>
  <c r="C27" i="4"/>
  <c r="E27" i="4"/>
  <c r="K25" i="1"/>
  <c r="C41" i="4"/>
  <c r="E41" i="4"/>
  <c r="I67" i="1"/>
  <c r="J67" i="1"/>
  <c r="K67" i="1"/>
  <c r="C82" i="4"/>
  <c r="E82" i="4"/>
  <c r="I46" i="1"/>
  <c r="J46" i="1"/>
  <c r="K46" i="1"/>
  <c r="C63" i="4"/>
  <c r="E63" i="4"/>
  <c r="I26" i="1"/>
  <c r="J26" i="1"/>
  <c r="K26" i="1"/>
  <c r="C42" i="4"/>
  <c r="E42" i="4"/>
  <c r="I59" i="1"/>
  <c r="J59" i="1"/>
  <c r="I52" i="1"/>
  <c r="J52" i="1"/>
  <c r="K52" i="1"/>
  <c r="C69" i="4"/>
  <c r="E69" i="4"/>
  <c r="I18" i="1"/>
  <c r="J18" i="1"/>
  <c r="K18" i="1"/>
  <c r="C34" i="4"/>
  <c r="E34" i="4"/>
  <c r="I69" i="1"/>
  <c r="J69" i="1"/>
  <c r="I66" i="1"/>
  <c r="J66" i="1"/>
  <c r="I30" i="1"/>
  <c r="J30" i="1"/>
  <c r="K30" i="1"/>
  <c r="C44" i="4"/>
  <c r="E44" i="4"/>
  <c r="I49" i="1"/>
  <c r="J49" i="1"/>
  <c r="K49" i="1"/>
  <c r="C66" i="4"/>
  <c r="E66" i="4"/>
  <c r="I36" i="1"/>
  <c r="J36" i="1"/>
  <c r="I50" i="1"/>
  <c r="J50" i="1"/>
  <c r="K50" i="1"/>
  <c r="C67" i="4"/>
  <c r="E67" i="4"/>
  <c r="K44" i="1"/>
  <c r="C61" i="4"/>
  <c r="E61" i="4"/>
  <c r="K13" i="1"/>
  <c r="C29" i="4"/>
  <c r="E29" i="4"/>
  <c r="I32" i="1"/>
  <c r="J32" i="1"/>
  <c r="K32" i="1"/>
  <c r="C46" i="4"/>
  <c r="E46" i="4"/>
  <c r="I70" i="1"/>
  <c r="J70" i="1"/>
  <c r="K70" i="1"/>
  <c r="C85" i="4"/>
  <c r="E85" i="4"/>
  <c r="K24" i="1"/>
  <c r="C40" i="4"/>
  <c r="E40" i="4"/>
  <c r="I17" i="1"/>
  <c r="J17" i="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<sst xmlns="http://schemas.openxmlformats.org/spreadsheetml/2006/main" count="695" uniqueCount="201">
  <si>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</si>
  <si>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</si>
  <si>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</si>
  <si>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</si>
  <si>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</si>
  <si>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</si>
  <si>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</si>
  <si>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</si>
  <si>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</si>
  <si>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</si>
  <si>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</si>
  <si>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</si>
  <si>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</si>
  <si>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</si>
  <si>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</si>
  <si>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</si>
  <si>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</si>
  <si>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</si>
  <si>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</si>
  <si>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</si>
  <si>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</si>
  <si>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</si>
  <si>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</si>
  <si>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</si>
  <si>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</si>
  <si>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</si>
  <si>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</si>
  <si>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</si>
  <si>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</si>
  <si>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</si>
  <si>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</si>
  <si>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</si>
  <si>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</si>
  <si>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</si>
  <si>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</si>
  <si>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</si>
  <si>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</si>
  <si>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</si>
  <si>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</si>
  <si>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</si>
  <si>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</si>
  <si>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</si>
  <si>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</si>
  <si>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</si>
  <si>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</si>
  <si>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</si>
  <si>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</si>
  <si>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</si>
  <si>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</si>
  <si>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</si>
  <si>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</si>
  <si>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</si>
  <si>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</si>
  <si>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</si>
  <si>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</si>
  <si>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</si>
  <si>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</si>
  <si>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</si>
  <si>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</si>
  <si>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</si>
  <si>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</si>
  <si>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</si>
  <si>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</si>
  <si>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</si>
  <si>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</si>
  <si>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</si>
  <si>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</si>
  <si>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</si>
  <si>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</si>
  <si>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</si>
  <si>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</si>
  <si>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</si>
  <si>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</si>
  <si>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</si>
  <si>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</si>
  <si>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</si>
  <si>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</si>
  <si>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</si>
  <si>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</si>
  <si>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</si>
  <si>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</si>
  <si>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</si>
  <si>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</si>
  <si>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</si>
  <si>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</si>
  <si>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</si>
  <si>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</si>
  <si>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</si>
  <si>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</si>
  <si>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</si>
  <si>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</si>
  <si>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</si>
  <si>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</si>
  <si>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</si>
  <si>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</si>
  <si>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</si>
  <si>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</si>
  <si>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</si>
  <si>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</si>
  <si>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</si>
  <si>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</si>
  <si>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</si>
  <si>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</si>
  <si>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</si>
  <si>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</si>
  <si>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</si>
  <si>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</si>
  <si>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</si>
  <si>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</si>
  <si>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</si>
  <si>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</si>
  <si>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</si>
  <si>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</si>
  <si>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</si>
  <si>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</si>
  <si>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</si>
  <si>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</si>
  <si>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</si>
  <si>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</si>
  <si>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</si>
  <si>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</si>
  <si>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</si>
  <si>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</si>
  <si>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</si>
  <si>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</si>
  <si>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</si>
  <si>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</si>
  <si>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</si>
  <si>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</si>
  <si>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</si>
  <si>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</si>
  <si>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</si>
  <si>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</si>
  <si>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</si>
  <si>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</si>
  <si>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</si>
  <si>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</si>
  <si>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</si>
  <si>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</si>
  <si>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</si>
  <si>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</si>
  <si>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</si>
  <si>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</si>
  <si>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</si>
  <si>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</si>
  <si>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</si>
  <si>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</si>
  <si>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</si>
  <si>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</si>
  <si>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</si>
  <si>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</si>
  <si>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</si>
  <si>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</si>
  <si>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</si>
  <si>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</si>
  <si>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</si>
  <si>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</si>
  <si>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</si>
  <si>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</si>
  <si>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</si>
  <si>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</si>
  <si>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</si>
  <si>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</si>
  <si>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</si>
  <si>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</si>
  <si>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</si>
  <si>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</si>
  <si>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</si>
  <si>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</si>
  <si>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</si>
  <si>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</si>
  <si>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</si>
  <si>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</si>
  <si>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</si>
  <si>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</si>
  <si>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</si>
  <si>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</si>
  <si>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</si>
  <si>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</si>
  <si>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</si>
  <si>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</si>
  <si>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</si>
  <si>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</si>
  <si>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</si>
  <si>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</si>
  <si>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</si>
  <si>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</si>
  <si>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</si>
  <si>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</si>
  <si>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</si>
  <si>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</si>
  <si>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</si>
  <si>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</si>
  <si>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</si>
  <si>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07 JULY 2021</t>
  </si>
  <si>
    <t>The maximum retail price for Liquefied Petroleum Gas supplied to   residential customers for the period 07 July 2021 to 03 August 2021.</t>
  </si>
  <si>
    <t>These Regulations will come into operation at 00h01 on 07 July 2021.</t>
  </si>
  <si>
    <t>be sold at any place in South Africa is 1 150.00 cents per litre,</t>
  </si>
  <si>
    <t>The Minister of Mineral Resources and Energy has under Section 2(1)(c) of the Petroleum Products Act, 1977 (Act No.120 of 1977) made the Regulations set out in the Schedule. This substitutes the Schedule that was promulgated on 01 June 2021.</t>
  </si>
  <si>
    <t>In these regulations "the Regulations" mean the regulations published by Government Notice on 06 July 2021</t>
  </si>
  <si>
    <t xml:space="preserve">Substitution of Regulation that was promulgated on 01 June 2021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</si>
</sst>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5"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165" fontId="0" fillId="0" borderId="0"/>
    <xf numFmtId="0" fontId="15" fillId="0" borderId="0"/>
    <xf numFmtId="9" fontId="1" fillId="0" borderId="0" applyFont="0" applyFill="0" applyBorder="0" applyAlignment="0" applyProtection="0"/>
    <xf numFmtId="164" fontId="21" fillId="0" borderId="0" applyFont="0" applyFill="0" applyBorder="0" applyAlignment="0" applyProtection="0"/>
  </cellStyleXfs>
  <cellXfs count="421">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8" fillId="0" borderId="0" xfId="0" applyFont="1"/>
    <xf numFmtId="165" fontId="8" fillId="0" borderId="0" xfId="0" applyFont="1" applyBorder="1" applyAlignment="1">
      <alignment vertical="center"/>
    </xf>
    <xf numFmtId="165" fontId="8" fillId="0" borderId="26" xfId="0" applyFont="1" applyBorder="1"/>
    <xf numFmtId="165" fontId="8" fillId="0" borderId="26" xfId="0" applyFont="1" applyBorder="1" applyAlignment="1">
      <alignment vertical="center"/>
    </xf>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3"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1"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73" fontId="8" fillId="0" borderId="0" xfId="0" applyNumberFormat="1" applyFont="1" applyAlignment="1" applyProtection="1">
      <alignment horizontal="left"/>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3" fillId="0" borderId="26" xfId="0" applyFont="1" applyBorder="1" applyAlignment="1">
      <alignment vertical="center"/>
    </xf>
    <xf numFmtId="9" fontId="5" fillId="0" borderId="0" xfId="2" applyFont="1" applyBorder="1" applyAlignment="1" applyProtection="1">
      <alignment horizontal="center"/>
    </xf>
    <xf numFmtId="2" fontId="14"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8" fillId="0" borderId="0" xfId="0" applyFont="1" applyAlignment="1" applyProtection="1">
      <protection locked="0"/>
    </xf>
    <xf numFmtId="165" fontId="8"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26" xfId="0" applyFont="1" applyBorder="1" applyAlignment="1" applyProtection="1">
      <alignment horizontal="center"/>
    </xf>
    <xf numFmtId="165" fontId="13" fillId="0" borderId="36" xfId="0" applyFont="1" applyBorder="1" applyAlignment="1" applyProtection="1">
      <alignment horizontal="center"/>
    </xf>
    <xf numFmtId="165" fontId="8" fillId="0" borderId="26" xfId="0" applyFont="1" applyBorder="1" applyAlignment="1" applyProtection="1">
      <alignment vertical="center"/>
    </xf>
    <xf numFmtId="165" fontId="8" fillId="0" borderId="0" xfId="0" applyFont="1" applyAlignment="1" applyProtection="1">
      <alignment horizontal="right"/>
      <protection locked="0"/>
    </xf>
    <xf numFmtId="165" fontId="8" fillId="0" borderId="0" xfId="0" applyFont="1" applyAlignment="1">
      <alignment horizontal="right"/>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15" fillId="0" borderId="0" xfId="1" applyNumberFormat="1" applyBorder="1" applyAlignment="1" applyProtection="1">
      <alignment horizontal="right"/>
    </xf>
    <xf numFmtId="2" fontId="0" fillId="0" borderId="0" xfId="0" applyNumberFormat="1" applyFill="1" applyBorder="1" applyProtection="1"/>
    <xf numFmtId="165" fontId="17" fillId="0" borderId="38" xfId="0" applyNumberFormat="1" applyFont="1" applyBorder="1" applyAlignment="1" applyProtection="1">
      <alignment horizontal="center"/>
    </xf>
    <xf numFmtId="165" fontId="17" fillId="0" borderId="39" xfId="0" applyNumberFormat="1" applyFont="1" applyBorder="1" applyAlignment="1" applyProtection="1">
      <alignment horizontal="center"/>
    </xf>
    <xf numFmtId="165" fontId="18" fillId="0" borderId="39" xfId="0" applyFont="1" applyBorder="1" applyProtection="1"/>
    <xf numFmtId="2" fontId="17" fillId="0" borderId="40" xfId="0" applyNumberFormat="1" applyFont="1" applyFill="1" applyBorder="1" applyAlignment="1" applyProtection="1">
      <alignment horizontal="right"/>
    </xf>
    <xf numFmtId="2" fontId="17" fillId="0" borderId="39" xfId="0" applyNumberFormat="1" applyFont="1" applyBorder="1" applyAlignment="1" applyProtection="1">
      <alignment horizontal="right"/>
    </xf>
    <xf numFmtId="2" fontId="17" fillId="2" borderId="39" xfId="0" applyNumberFormat="1" applyFont="1" applyFill="1" applyBorder="1" applyAlignment="1" applyProtection="1">
      <alignment horizontal="center"/>
    </xf>
    <xf numFmtId="2" fontId="17" fillId="2" borderId="41" xfId="0" applyNumberFormat="1" applyFont="1" applyFill="1" applyBorder="1" applyAlignment="1" applyProtection="1">
      <alignment horizontal="center"/>
    </xf>
    <xf numFmtId="2" fontId="17" fillId="2" borderId="42" xfId="0" applyNumberFormat="1" applyFont="1" applyFill="1" applyBorder="1" applyAlignment="1" applyProtection="1">
      <alignment horizontal="center"/>
    </xf>
    <xf numFmtId="2" fontId="17" fillId="2" borderId="39" xfId="0" applyNumberFormat="1" applyFont="1" applyFill="1" applyBorder="1" applyAlignment="1" applyProtection="1">
      <alignment horizontal="right"/>
    </xf>
    <xf numFmtId="2" fontId="17" fillId="2" borderId="40" xfId="0" applyNumberFormat="1" applyFont="1" applyFill="1" applyBorder="1" applyAlignment="1" applyProtection="1">
      <alignment horizontal="right"/>
    </xf>
    <xf numFmtId="2" fontId="17" fillId="0" borderId="39" xfId="0" applyNumberFormat="1" applyFont="1" applyFill="1" applyBorder="1" applyAlignment="1" applyProtection="1">
      <alignment horizontal="right"/>
    </xf>
    <xf numFmtId="2" fontId="17" fillId="0" borderId="43" xfId="0" applyNumberFormat="1" applyFont="1" applyFill="1" applyBorder="1" applyAlignment="1" applyProtection="1">
      <alignment horizontal="center"/>
    </xf>
    <xf numFmtId="175" fontId="17" fillId="4" borderId="39" xfId="0" applyNumberFormat="1" applyFont="1" applyFill="1" applyBorder="1" applyAlignment="1" applyProtection="1">
      <alignment horizontal="center"/>
      <protection locked="0"/>
    </xf>
    <xf numFmtId="2" fontId="17" fillId="4" borderId="40" xfId="0" applyNumberFormat="1" applyFont="1" applyFill="1" applyBorder="1" applyAlignment="1" applyProtection="1">
      <alignment horizontal="right"/>
      <protection locked="0"/>
    </xf>
    <xf numFmtId="2" fontId="17" fillId="4" borderId="39" xfId="0" applyNumberFormat="1" applyFont="1" applyFill="1" applyBorder="1" applyAlignment="1" applyProtection="1">
      <alignment horizontal="right"/>
      <protection locked="0"/>
    </xf>
    <xf numFmtId="2" fontId="17" fillId="4" borderId="39" xfId="0" applyNumberFormat="1" applyFont="1" applyFill="1" applyBorder="1" applyAlignment="1" applyProtection="1">
      <alignment horizontal="center"/>
      <protection locked="0"/>
    </xf>
    <xf numFmtId="2" fontId="17" fillId="4" borderId="41" xfId="0" applyNumberFormat="1" applyFont="1" applyFill="1" applyBorder="1" applyAlignment="1" applyProtection="1">
      <alignment horizontal="center"/>
      <protection locked="0"/>
    </xf>
    <xf numFmtId="2" fontId="17" fillId="4" borderId="42" xfId="0" applyNumberFormat="1" applyFont="1" applyFill="1" applyBorder="1" applyAlignment="1" applyProtection="1">
      <alignment horizontal="center"/>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15"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2" fontId="16" fillId="0" borderId="0" xfId="1" applyNumberFormat="1" applyFont="1" applyBorder="1" applyAlignment="1" applyProtection="1">
      <alignment horizontal="right"/>
    </xf>
    <xf numFmtId="2" fontId="19" fillId="0" borderId="0" xfId="0" applyNumberFormat="1" applyFont="1" applyFill="1" applyProtection="1"/>
    <xf numFmtId="165" fontId="6" fillId="0" borderId="0" xfId="0" quotePrefix="1" applyNumberFormat="1" applyFont="1" applyFill="1" applyBorder="1" applyAlignment="1" applyProtection="1">
      <alignment horizontal="center"/>
    </xf>
    <xf numFmtId="167" fontId="4" fillId="0" borderId="7" xfId="0" applyNumberFormat="1" applyFont="1" applyBorder="1" applyAlignment="1" applyProtection="1">
      <alignment horizontal="center"/>
    </xf>
    <xf numFmtId="172" fontId="4" fillId="0" borderId="0" xfId="0" applyNumberFormat="1" applyFont="1" applyBorder="1" applyAlignment="1" applyProtection="1">
      <alignment horizontal="left" indent="2"/>
    </xf>
    <xf numFmtId="177" fontId="4"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0" fillId="0" borderId="0" xfId="0" applyNumberFormat="1" applyFont="1" applyFill="1" applyBorder="1" applyAlignment="1">
      <alignment horizontal="center"/>
    </xf>
    <xf numFmtId="170" fontId="0" fillId="0" borderId="0" xfId="0" applyNumberFormat="1" applyFont="1" applyProtection="1"/>
    <xf numFmtId="164" fontId="5" fillId="0" borderId="24" xfId="3" applyFont="1" applyFill="1" applyBorder="1" applyAlignment="1" applyProtection="1">
      <alignment horizontal="right"/>
    </xf>
    <xf numFmtId="164" fontId="5" fillId="0" borderId="12" xfId="3" applyFont="1" applyBorder="1" applyAlignment="1" applyProtection="1">
      <alignment horizontal="right"/>
    </xf>
    <xf numFmtId="164" fontId="5" fillId="2" borderId="12" xfId="3" applyFont="1" applyFill="1" applyBorder="1" applyAlignment="1" applyProtection="1">
      <alignment horizontal="center"/>
    </xf>
    <xf numFmtId="164" fontId="5" fillId="2" borderId="23" xfId="3" applyFont="1" applyFill="1" applyBorder="1" applyAlignment="1" applyProtection="1">
      <alignment horizontal="center"/>
    </xf>
    <xf numFmtId="164" fontId="5" fillId="2" borderId="16" xfId="3" applyFont="1" applyFill="1" applyBorder="1" applyAlignment="1" applyProtection="1">
      <alignment horizontal="center"/>
    </xf>
    <xf numFmtId="164" fontId="5" fillId="0" borderId="24" xfId="3" applyFont="1" applyBorder="1" applyAlignment="1" applyProtection="1">
      <alignment horizontal="right"/>
    </xf>
    <xf numFmtId="176" fontId="5" fillId="0" borderId="37" xfId="0" applyNumberFormat="1" applyFont="1" applyBorder="1" applyAlignment="1" applyProtection="1">
      <alignment horizontal="center"/>
    </xf>
    <xf numFmtId="176" fontId="4" fillId="0" borderId="0" xfId="0" applyNumberFormat="1" applyFont="1" applyBorder="1" applyAlignment="1" applyProtection="1">
      <alignment horizontal="center"/>
      <protection locked="0"/>
    </xf>
    <xf numFmtId="176" fontId="4" fillId="0" borderId="0" xfId="0" applyNumberFormat="1" applyFont="1" applyFill="1" applyBorder="1" applyAlignment="1" applyProtection="1">
      <protection locked="0"/>
    </xf>
    <xf numFmtId="170" fontId="4" fillId="0" borderId="0" xfId="0" applyNumberFormat="1" applyFont="1" applyBorder="1" applyAlignment="1" applyProtection="1">
      <alignment horizontal="center"/>
    </xf>
    <xf numFmtId="177" fontId="4" fillId="0" borderId="0" xfId="3" applyNumberFormat="1" applyFont="1" applyBorder="1" applyAlignment="1" applyProtection="1">
      <alignment horizontal="center"/>
    </xf>
    <xf numFmtId="177" fontId="5" fillId="0" borderId="0" xfId="3" applyNumberFormat="1" applyFont="1" applyBorder="1" applyAlignment="1" applyProtection="1">
      <alignment horizontal="center"/>
    </xf>
    <xf numFmtId="165" fontId="5" fillId="4" borderId="0" xfId="0" applyFont="1" applyFill="1" applyAlignment="1" applyProtection="1">
      <alignment horizontal="center"/>
    </xf>
    <xf numFmtId="176" fontId="4" fillId="4" borderId="0" xfId="0" applyNumberFormat="1" applyFont="1" applyFill="1" applyAlignment="1" applyProtection="1">
      <alignment horizontal="center"/>
      <protection locked="0"/>
    </xf>
    <xf numFmtId="165" fontId="5" fillId="4" borderId="0" xfId="0" applyFont="1" applyFill="1" applyAlignment="1">
      <alignment horizontal="center"/>
    </xf>
    <xf numFmtId="39" fontId="4" fillId="0" borderId="7" xfId="0" applyNumberFormat="1" applyFont="1" applyFill="1" applyBorder="1" applyAlignment="1" applyProtection="1">
      <alignment horizontal="center"/>
      <protection locked="0"/>
    </xf>
    <xf numFmtId="165" fontId="9" fillId="0" borderId="0" xfId="0" applyFont="1" applyAlignment="1">
      <alignment horizontal="center"/>
    </xf>
    <xf numFmtId="165" fontId="8" fillId="0" borderId="0" xfId="0" applyFont="1" applyBorder="1"/>
    <xf numFmtId="165" fontId="8" fillId="0" borderId="0" xfId="0" applyFont="1" applyAlignment="1">
      <alignment vertical="top"/>
    </xf>
    <xf numFmtId="165" fontId="8" fillId="0" borderId="0" xfId="0" applyFont="1" applyAlignment="1">
      <alignment vertical="center"/>
    </xf>
    <xf numFmtId="165" fontId="22" fillId="0" borderId="0" xfId="0" applyFont="1"/>
    <xf numFmtId="165" fontId="8" fillId="0" borderId="0" xfId="0" applyFont="1" applyAlignment="1" applyProtection="1">
      <alignment wrapText="1"/>
      <protection locked="0"/>
    </xf>
    <xf numFmtId="165" fontId="8" fillId="0" borderId="0" xfId="0" applyFont="1" applyAlignment="1">
      <alignment wrapText="1"/>
    </xf>
    <xf numFmtId="165" fontId="23" fillId="0" borderId="0" xfId="0" applyFont="1" applyAlignment="1">
      <alignment vertical="center" wrapText="1" readingOrder="2"/>
    </xf>
    <xf numFmtId="165" fontId="9" fillId="0" borderId="0" xfId="0" applyFont="1" applyAlignment="1" applyProtection="1">
      <protection locked="0"/>
    </xf>
    <xf numFmtId="165" fontId="8" fillId="0" borderId="0" xfId="0" applyFont="1" applyAlignment="1" applyProtection="1">
      <alignment horizontal="centerContinuous"/>
      <protection locked="0"/>
    </xf>
    <xf numFmtId="165" fontId="8" fillId="0" borderId="0" xfId="0" applyFont="1" applyBorder="1" applyProtection="1">
      <protection locked="0"/>
    </xf>
    <xf numFmtId="165" fontId="8" fillId="0" borderId="0" xfId="0" applyFont="1" applyAlignment="1" applyProtection="1">
      <alignment vertical="center"/>
      <protection locked="0"/>
    </xf>
    <xf numFmtId="165" fontId="8" fillId="0" borderId="0" xfId="0" applyFont="1" applyAlignment="1" applyProtection="1">
      <alignment vertical="top"/>
      <protection locked="0"/>
    </xf>
    <xf numFmtId="165" fontId="8" fillId="0" borderId="0" xfId="0" applyFont="1" applyProtection="1"/>
    <xf numFmtId="165" fontId="9" fillId="0" borderId="0" xfId="0" applyFont="1" applyProtection="1">
      <protection locked="0"/>
    </xf>
    <xf numFmtId="16" fontId="9" fillId="0" borderId="0" xfId="0" applyNumberFormat="1" applyFont="1" applyBorder="1" applyProtection="1">
      <protection locked="0"/>
    </xf>
    <xf numFmtId="165" fontId="22" fillId="0" borderId="0" xfId="0" applyFont="1" applyProtection="1">
      <protection locked="0"/>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8"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8" fillId="0" borderId="0" xfId="0" applyFont="1" applyAlignment="1">
      <alignment wrapText="1"/>
    </xf>
    <xf numFmtId="165" fontId="8" fillId="0" borderId="0" xfId="0" applyFont="1" applyAlignment="1"/>
    <xf numFmtId="165" fontId="8" fillId="0" borderId="0" xfId="0" applyFont="1" applyAlignment="1" applyProtection="1">
      <alignment horizontal="left" wrapText="1"/>
      <protection locked="0"/>
    </xf>
    <xf numFmtId="165" fontId="8" fillId="0" borderId="0" xfId="0" applyFont="1" applyAlignment="1">
      <alignment horizontal="left" wrapText="1"/>
    </xf>
    <xf numFmtId="173" fontId="9" fillId="0" borderId="0" xfId="0" applyNumberFormat="1" applyFont="1" applyAlignment="1" applyProtection="1">
      <alignment horizontal="left"/>
      <protection locked="0"/>
    </xf>
    <xf numFmtId="165" fontId="12" fillId="0" borderId="26" xfId="0" applyFont="1" applyBorder="1" applyAlignment="1" applyProtection="1">
      <alignment horizontal="center" vertical="center"/>
    </xf>
    <xf numFmtId="165" fontId="9" fillId="0" borderId="36" xfId="0" applyFont="1" applyBorder="1" applyAlignment="1" applyProtection="1">
      <alignment vertical="center"/>
    </xf>
    <xf numFmtId="165" fontId="9" fillId="0" borderId="7" xfId="0" applyFont="1" applyBorder="1" applyAlignment="1" applyProtection="1">
      <alignment vertical="center"/>
    </xf>
    <xf numFmtId="165" fontId="9" fillId="0" borderId="49" xfId="0" applyFont="1" applyBorder="1" applyAlignment="1" applyProtection="1">
      <alignment vertical="center"/>
    </xf>
    <xf numFmtId="165" fontId="9" fillId="0" borderId="26" xfId="0" applyFont="1" applyBorder="1" applyAlignment="1" applyProtection="1">
      <alignment horizontal="left" vertical="center"/>
    </xf>
    <xf numFmtId="165" fontId="9" fillId="0" borderId="0" xfId="0" applyFont="1" applyBorder="1" applyAlignment="1" applyProtection="1">
      <alignment horizontal="left" wrapText="1"/>
      <protection locked="0"/>
    </xf>
    <xf numFmtId="165" fontId="9" fillId="0" borderId="0" xfId="0" applyFont="1" applyAlignment="1" applyProtection="1">
      <alignment horizontal="center"/>
      <protection locked="0"/>
    </xf>
    <xf numFmtId="165" fontId="23" fillId="0" borderId="0" xfId="0" applyFont="1" applyAlignment="1">
      <alignment horizontal="left" wrapText="1" readingOrder="2"/>
    </xf>
    <xf numFmtId="165" fontId="24" fillId="0" borderId="0" xfId="0" applyFont="1" applyAlignment="1">
      <alignment horizontal="center" vertical="center" readingOrder="1"/>
    </xf>
  </cellXfs>
  <cellStyles count="4">
    <cellStyle name="Comma" xfId="3" builtinId="3"/>
    <cellStyle name="Normal" xfId="0" builtinId="0"/>
    <cellStyle name="Normal_93 U R" xfId="1" xr:uid="{00000000-0005-0000-0000-000002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topLeftCell="A58" zoomScaleNormal="100" zoomScaleSheetLayoutView="100" workbookViewId="0">
      <selection activeCell="E81" sqref="E81"/>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164</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165</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168</v>
      </c>
      <c r="F6" s="4" t="s">
        <v>168</v>
      </c>
      <c r="G6" s="27"/>
      <c r="H6" s="95" t="s">
        <v>9</v>
      </c>
      <c r="I6" s="162"/>
      <c r="J6" s="192"/>
      <c r="K6" s="163"/>
      <c r="L6" s="285" t="s">
        <v>166</v>
      </c>
      <c r="M6" s="285"/>
      <c r="P6" s="184"/>
      <c r="T6" s="162"/>
    </row>
    <row r="7" spans="1:20" x14ac:dyDescent="0.2">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2">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1879.4742689999998</v>
      </c>
      <c r="C10" s="257">
        <f t="shared" ref="C10:C26" si="0">K10</f>
        <v>47.587942422573057</v>
      </c>
      <c r="D10" s="257">
        <f>ROUND(SUM($B$10,C10),3)</f>
        <v>1927.0619999999999</v>
      </c>
      <c r="E10" s="257">
        <f>ROUND(D10+(D10*$E$8),3)</f>
        <v>2216.1210000000001</v>
      </c>
      <c r="F10" s="257">
        <f>ROUND(E10+(E10*$F$8),3)</f>
        <v>2548.5390000000002</v>
      </c>
      <c r="G10" s="257">
        <f>ROUND(F10,0)</f>
        <v>2549</v>
      </c>
      <c r="H10" s="340">
        <f>G10</f>
        <v>2549</v>
      </c>
      <c r="I10" s="337">
        <v>45.495164839936002</v>
      </c>
      <c r="J10" s="104">
        <f>I10*4.6%</f>
        <v>2.0927775826370563</v>
      </c>
      <c r="K10" s="335">
        <f>I10+J10</f>
        <v>47.587942422573057</v>
      </c>
      <c r="L10" s="297">
        <v>1939</v>
      </c>
      <c r="M10" s="287">
        <f>H10-L10</f>
        <v>610</v>
      </c>
      <c r="P10" s="184"/>
      <c r="T10" s="162"/>
    </row>
    <row r="11" spans="1:20" x14ac:dyDescent="0.2">
      <c r="A11" s="3" t="s">
        <v>26</v>
      </c>
      <c r="B11" s="175"/>
      <c r="C11" s="257">
        <f t="shared" si="0"/>
        <v>57.972164772326344</v>
      </c>
      <c r="D11" s="258">
        <f t="shared" ref="D11:D26" si="1">ROUND(SUM($B$10,C11),3)</f>
        <v>1937.4459999999999</v>
      </c>
      <c r="E11" s="258">
        <f t="shared" ref="E11:E26" si="2">ROUND(D11+(D11*$E$8),3)</f>
        <v>2228.0630000000001</v>
      </c>
      <c r="F11" s="258">
        <f t="shared" ref="F11:F25" si="3">ROUND(E11+(E11*$F$8),3)</f>
        <v>2562.2719999999999</v>
      </c>
      <c r="G11" s="258">
        <f t="shared" ref="G11:G26" si="4">ROUND(F11,0)</f>
        <v>2562</v>
      </c>
      <c r="H11" s="341">
        <f t="shared" ref="H11:H26" si="5">IF(G11-L11=$H$10-$L$10,G11,IF(G11-L11&lt;$G$10-$L$10,G11+0,IF(G11-L11&gt;$G$10-$L$10,G11-0,FALSE)))</f>
        <v>2562</v>
      </c>
      <c r="I11" s="337">
        <v>55.422719667616008</v>
      </c>
      <c r="J11" s="104">
        <f t="shared" ref="J11:J69" si="6">I11*4.6%</f>
        <v>2.5494451047103364</v>
      </c>
      <c r="K11" s="335">
        <f t="shared" ref="K11:K26" si="7">I11+J11</f>
        <v>57.972164772326344</v>
      </c>
      <c r="L11" s="298">
        <v>1950</v>
      </c>
      <c r="M11" s="288">
        <f t="shared" ref="M11:M69" si="8">H11-L11</f>
        <v>612</v>
      </c>
      <c r="P11" s="184"/>
      <c r="T11" s="162"/>
    </row>
    <row r="12" spans="1:20" x14ac:dyDescent="0.2">
      <c r="A12" s="3" t="s">
        <v>27</v>
      </c>
      <c r="B12" s="175"/>
      <c r="C12" s="257">
        <f t="shared" si="0"/>
        <v>65.702641410476005</v>
      </c>
      <c r="D12" s="258">
        <f t="shared" si="1"/>
        <v>1945.1769999999999</v>
      </c>
      <c r="E12" s="258">
        <f t="shared" si="2"/>
        <v>2236.9540000000002</v>
      </c>
      <c r="F12" s="258">
        <f t="shared" si="3"/>
        <v>2572.4969999999998</v>
      </c>
      <c r="G12" s="258">
        <f t="shared" si="4"/>
        <v>2572</v>
      </c>
      <c r="H12" s="341">
        <f t="shared" si="5"/>
        <v>2572</v>
      </c>
      <c r="I12" s="337">
        <v>62.813232706000001</v>
      </c>
      <c r="J12" s="104">
        <f t="shared" si="6"/>
        <v>2.8894087044760002</v>
      </c>
      <c r="K12" s="335">
        <f t="shared" si="7"/>
        <v>65.702641410476005</v>
      </c>
      <c r="L12" s="298">
        <v>1958</v>
      </c>
      <c r="M12" s="288">
        <f t="shared" si="8"/>
        <v>614</v>
      </c>
      <c r="P12" s="184"/>
      <c r="T12" s="162"/>
    </row>
    <row r="13" spans="1:20" x14ac:dyDescent="0.2">
      <c r="A13" s="3" t="s">
        <v>28</v>
      </c>
      <c r="B13" s="175"/>
      <c r="C13" s="257">
        <f t="shared" si="0"/>
        <v>79.073930189232385</v>
      </c>
      <c r="D13" s="258">
        <f t="shared" si="1"/>
        <v>1958.548</v>
      </c>
      <c r="E13" s="258">
        <f t="shared" si="2"/>
        <v>2252.33</v>
      </c>
      <c r="F13" s="258">
        <f t="shared" si="3"/>
        <v>2590.1799999999998</v>
      </c>
      <c r="G13" s="258">
        <f t="shared" si="4"/>
        <v>2590</v>
      </c>
      <c r="H13" s="341">
        <f t="shared" si="5"/>
        <v>2590</v>
      </c>
      <c r="I13" s="337">
        <v>75.596491576703997</v>
      </c>
      <c r="J13" s="104">
        <f t="shared" si="6"/>
        <v>3.4774386125283838</v>
      </c>
      <c r="K13" s="335">
        <f t="shared" si="7"/>
        <v>79.073930189232385</v>
      </c>
      <c r="L13" s="298">
        <v>1972</v>
      </c>
      <c r="M13" s="288">
        <f t="shared" si="8"/>
        <v>618</v>
      </c>
      <c r="P13" s="184"/>
      <c r="T13" s="162"/>
    </row>
    <row r="14" spans="1:20" x14ac:dyDescent="0.2">
      <c r="A14" s="3" t="s">
        <v>29</v>
      </c>
      <c r="B14" s="175"/>
      <c r="C14" s="257">
        <f t="shared" si="0"/>
        <v>97.162989121950758</v>
      </c>
      <c r="D14" s="258">
        <f t="shared" si="1"/>
        <v>1976.6369999999999</v>
      </c>
      <c r="E14" s="258">
        <f t="shared" si="2"/>
        <v>2273.1329999999998</v>
      </c>
      <c r="F14" s="258">
        <f t="shared" si="3"/>
        <v>2614.1030000000001</v>
      </c>
      <c r="G14" s="258">
        <f t="shared" si="4"/>
        <v>2614</v>
      </c>
      <c r="H14" s="341">
        <f t="shared" si="5"/>
        <v>2614</v>
      </c>
      <c r="I14" s="337">
        <v>92.890046961712002</v>
      </c>
      <c r="J14" s="104">
        <f t="shared" si="6"/>
        <v>4.2729421602387516</v>
      </c>
      <c r="K14" s="335">
        <f t="shared" si="7"/>
        <v>97.162989121950758</v>
      </c>
      <c r="L14" s="298">
        <v>1990</v>
      </c>
      <c r="M14" s="288">
        <f t="shared" si="8"/>
        <v>624</v>
      </c>
      <c r="P14" s="184"/>
      <c r="T14" s="162"/>
    </row>
    <row r="15" spans="1:20" x14ac:dyDescent="0.2">
      <c r="A15" s="3" t="s">
        <v>30</v>
      </c>
      <c r="B15" s="175"/>
      <c r="C15" s="257">
        <f t="shared" si="0"/>
        <v>121.48258146452109</v>
      </c>
      <c r="D15" s="258">
        <f t="shared" si="1"/>
        <v>2000.9570000000001</v>
      </c>
      <c r="E15" s="258">
        <f t="shared" si="2"/>
        <v>2301.1010000000001</v>
      </c>
      <c r="F15" s="258">
        <f t="shared" si="3"/>
        <v>2646.2660000000001</v>
      </c>
      <c r="G15" s="258">
        <f t="shared" si="4"/>
        <v>2646</v>
      </c>
      <c r="H15" s="341">
        <f t="shared" si="5"/>
        <v>2646</v>
      </c>
      <c r="I15" s="337">
        <v>116.140135243328</v>
      </c>
      <c r="J15" s="104">
        <f t="shared" si="6"/>
        <v>5.3424462211930877</v>
      </c>
      <c r="K15" s="335">
        <f t="shared" si="7"/>
        <v>121.48258146452109</v>
      </c>
      <c r="L15" s="298">
        <v>2015</v>
      </c>
      <c r="M15" s="288">
        <f t="shared" si="8"/>
        <v>631</v>
      </c>
      <c r="P15" s="184"/>
      <c r="T15" s="162"/>
    </row>
    <row r="16" spans="1:20" x14ac:dyDescent="0.2">
      <c r="A16" s="3" t="s">
        <v>31</v>
      </c>
      <c r="B16" s="175"/>
      <c r="C16" s="257">
        <f t="shared" si="0"/>
        <v>141.87924536385131</v>
      </c>
      <c r="D16" s="258">
        <f t="shared" si="1"/>
        <v>2021.354</v>
      </c>
      <c r="E16" s="258">
        <f t="shared" si="2"/>
        <v>2324.5569999999998</v>
      </c>
      <c r="F16" s="258">
        <f t="shared" si="3"/>
        <v>2673.241</v>
      </c>
      <c r="G16" s="258">
        <f t="shared" si="4"/>
        <v>2673</v>
      </c>
      <c r="H16" s="341">
        <f t="shared" si="5"/>
        <v>2673</v>
      </c>
      <c r="I16" s="337">
        <v>135.63981392337601</v>
      </c>
      <c r="J16" s="104">
        <f t="shared" si="6"/>
        <v>6.239431440475296</v>
      </c>
      <c r="K16" s="335">
        <f t="shared" si="7"/>
        <v>141.87924536385131</v>
      </c>
      <c r="L16" s="298">
        <v>2036</v>
      </c>
      <c r="M16" s="288">
        <f t="shared" si="8"/>
        <v>637</v>
      </c>
      <c r="P16" s="184"/>
      <c r="T16" s="162"/>
    </row>
    <row r="17" spans="1:51" x14ac:dyDescent="0.2">
      <c r="A17" s="3" t="s">
        <v>32</v>
      </c>
      <c r="B17" s="175"/>
      <c r="C17" s="257">
        <f t="shared" si="0"/>
        <v>184.53147716339345</v>
      </c>
      <c r="D17" s="258">
        <f t="shared" si="1"/>
        <v>2064.0059999999999</v>
      </c>
      <c r="E17" s="258">
        <f t="shared" si="2"/>
        <v>2373.607</v>
      </c>
      <c r="F17" s="258">
        <f t="shared" si="3"/>
        <v>2729.6480000000001</v>
      </c>
      <c r="G17" s="258">
        <f t="shared" si="4"/>
        <v>2730</v>
      </c>
      <c r="H17" s="341">
        <f t="shared" si="5"/>
        <v>2730</v>
      </c>
      <c r="I17" s="337">
        <v>176.41632616003199</v>
      </c>
      <c r="J17" s="104">
        <f t="shared" si="6"/>
        <v>8.115151003361472</v>
      </c>
      <c r="K17" s="335">
        <f t="shared" si="7"/>
        <v>184.53147716339345</v>
      </c>
      <c r="L17" s="298">
        <v>2079</v>
      </c>
      <c r="M17" s="288">
        <f t="shared" si="8"/>
        <v>651</v>
      </c>
      <c r="P17" s="184"/>
      <c r="T17" s="162"/>
    </row>
    <row r="18" spans="1:51" x14ac:dyDescent="0.2">
      <c r="A18" s="3" t="s">
        <v>33</v>
      </c>
      <c r="B18" s="175"/>
      <c r="C18" s="257">
        <f t="shared" si="0"/>
        <v>223.65820137505648</v>
      </c>
      <c r="D18" s="258">
        <f t="shared" si="1"/>
        <v>2103.1320000000001</v>
      </c>
      <c r="E18" s="258">
        <f t="shared" si="2"/>
        <v>2418.6019999999999</v>
      </c>
      <c r="F18" s="258">
        <f t="shared" si="3"/>
        <v>2781.3919999999998</v>
      </c>
      <c r="G18" s="258">
        <f t="shared" si="4"/>
        <v>2781</v>
      </c>
      <c r="H18" s="341">
        <f t="shared" si="5"/>
        <v>2781</v>
      </c>
      <c r="I18" s="337">
        <v>213.82237225148802</v>
      </c>
      <c r="J18" s="104">
        <f t="shared" si="6"/>
        <v>9.8358291235684483</v>
      </c>
      <c r="K18" s="335">
        <f t="shared" si="7"/>
        <v>223.65820137505648</v>
      </c>
      <c r="L18" s="298">
        <v>2119</v>
      </c>
      <c r="M18" s="288">
        <f t="shared" si="8"/>
        <v>662</v>
      </c>
      <c r="P18" s="184"/>
      <c r="T18" s="162"/>
    </row>
    <row r="19" spans="1:51" x14ac:dyDescent="0.2">
      <c r="A19" s="3" t="s">
        <v>34</v>
      </c>
      <c r="B19" s="175"/>
      <c r="C19" s="257">
        <f t="shared" si="0"/>
        <v>258.82353706070245</v>
      </c>
      <c r="D19" s="258">
        <f t="shared" si="1"/>
        <v>2138.2979999999998</v>
      </c>
      <c r="E19" s="258">
        <f t="shared" si="2"/>
        <v>2459.0430000000001</v>
      </c>
      <c r="F19" s="258">
        <f t="shared" si="3"/>
        <v>2827.8989999999999</v>
      </c>
      <c r="G19" s="258">
        <f t="shared" si="4"/>
        <v>2828</v>
      </c>
      <c r="H19" s="341">
        <f t="shared" si="5"/>
        <v>2828</v>
      </c>
      <c r="I19" s="337">
        <v>247.44124001979202</v>
      </c>
      <c r="J19" s="104">
        <f t="shared" si="6"/>
        <v>11.382297040910432</v>
      </c>
      <c r="K19" s="335">
        <f t="shared" si="7"/>
        <v>258.82353706070245</v>
      </c>
      <c r="L19" s="298">
        <v>2155</v>
      </c>
      <c r="M19" s="288">
        <f t="shared" si="8"/>
        <v>673</v>
      </c>
      <c r="P19" s="184"/>
      <c r="T19" s="162"/>
    </row>
    <row r="20" spans="1:51" x14ac:dyDescent="0.2">
      <c r="A20" s="3" t="s">
        <v>35</v>
      </c>
      <c r="B20" s="175"/>
      <c r="C20" s="257">
        <f t="shared" si="0"/>
        <v>293.98887274634842</v>
      </c>
      <c r="D20" s="258">
        <f t="shared" si="1"/>
        <v>2173.4630000000002</v>
      </c>
      <c r="E20" s="258">
        <f>ROUND(D20+(D20*$E$8),3)</f>
        <v>2499.482</v>
      </c>
      <c r="F20" s="258">
        <f t="shared" si="3"/>
        <v>2874.404</v>
      </c>
      <c r="G20" s="258">
        <f t="shared" si="4"/>
        <v>2874</v>
      </c>
      <c r="H20" s="341">
        <f t="shared" si="5"/>
        <v>2874</v>
      </c>
      <c r="I20" s="337">
        <v>281.06010778809599</v>
      </c>
      <c r="J20" s="104">
        <f t="shared" si="6"/>
        <v>12.928764958252415</v>
      </c>
      <c r="K20" s="335">
        <f t="shared" si="7"/>
        <v>293.98887274634842</v>
      </c>
      <c r="L20" s="298">
        <v>2191</v>
      </c>
      <c r="M20" s="288">
        <f t="shared" si="8"/>
        <v>683</v>
      </c>
      <c r="P20" s="184"/>
      <c r="T20" s="162"/>
    </row>
    <row r="21" spans="1:51" x14ac:dyDescent="0.2">
      <c r="A21" s="3" t="s">
        <v>36</v>
      </c>
      <c r="B21" s="175"/>
      <c r="C21" s="257">
        <f t="shared" si="0"/>
        <v>424.67623402213223</v>
      </c>
      <c r="D21" s="258">
        <f t="shared" si="1"/>
        <v>2304.1509999999998</v>
      </c>
      <c r="E21" s="258">
        <f t="shared" si="2"/>
        <v>2649.7739999999999</v>
      </c>
      <c r="F21" s="258">
        <f t="shared" si="3"/>
        <v>3047.24</v>
      </c>
      <c r="G21" s="258">
        <f t="shared" si="4"/>
        <v>3047</v>
      </c>
      <c r="H21" s="341">
        <f t="shared" si="5"/>
        <v>3047</v>
      </c>
      <c r="I21" s="337">
        <v>406.00022373052798</v>
      </c>
      <c r="J21" s="104">
        <f t="shared" si="6"/>
        <v>18.676010291604285</v>
      </c>
      <c r="K21" s="335">
        <f t="shared" si="7"/>
        <v>424.67623402213223</v>
      </c>
      <c r="L21" s="298">
        <v>2325</v>
      </c>
      <c r="M21" s="288">
        <f t="shared" si="8"/>
        <v>722</v>
      </c>
      <c r="P21" s="184"/>
      <c r="T21" s="162"/>
    </row>
    <row r="22" spans="1:51" x14ac:dyDescent="0.2">
      <c r="A22" s="3" t="s">
        <v>37</v>
      </c>
      <c r="B22" s="175"/>
      <c r="C22" s="257">
        <f t="shared" si="0"/>
        <v>274.15629006107889</v>
      </c>
      <c r="D22" s="258">
        <f t="shared" si="1"/>
        <v>2153.6309999999999</v>
      </c>
      <c r="E22" s="258">
        <f t="shared" si="2"/>
        <v>2476.6759999999999</v>
      </c>
      <c r="F22" s="258">
        <f t="shared" si="3"/>
        <v>2848.1770000000001</v>
      </c>
      <c r="G22" s="258">
        <f t="shared" si="4"/>
        <v>2848</v>
      </c>
      <c r="H22" s="341">
        <f t="shared" si="5"/>
        <v>2848</v>
      </c>
      <c r="I22" s="337">
        <v>262.09970369128001</v>
      </c>
      <c r="J22" s="104">
        <f t="shared" si="6"/>
        <v>12.056586369798881</v>
      </c>
      <c r="K22" s="335">
        <f t="shared" si="7"/>
        <v>274.15629006107889</v>
      </c>
      <c r="L22" s="298">
        <v>2171</v>
      </c>
      <c r="M22" s="288">
        <f t="shared" si="8"/>
        <v>677</v>
      </c>
      <c r="P22" s="184"/>
      <c r="T22" s="162"/>
    </row>
    <row r="23" spans="1:51" x14ac:dyDescent="0.2">
      <c r="A23" s="3" t="s">
        <v>38</v>
      </c>
      <c r="B23" s="175"/>
      <c r="C23" s="257">
        <f t="shared" si="0"/>
        <v>334.94886090370858</v>
      </c>
      <c r="D23" s="258">
        <f t="shared" si="1"/>
        <v>2214.4229999999998</v>
      </c>
      <c r="E23" s="258">
        <f t="shared" si="2"/>
        <v>2546.5859999999998</v>
      </c>
      <c r="F23" s="258">
        <f t="shared" si="3"/>
        <v>2928.5740000000001</v>
      </c>
      <c r="G23" s="258">
        <f t="shared" si="4"/>
        <v>2929</v>
      </c>
      <c r="H23" s="341">
        <f t="shared" si="5"/>
        <v>2929</v>
      </c>
      <c r="I23" s="337">
        <v>320.21879627505598</v>
      </c>
      <c r="J23" s="104">
        <f t="shared" si="6"/>
        <v>14.730064628652574</v>
      </c>
      <c r="K23" s="335">
        <f t="shared" si="7"/>
        <v>334.94886090370858</v>
      </c>
      <c r="L23" s="298">
        <v>2233</v>
      </c>
      <c r="M23" s="288">
        <f t="shared" si="8"/>
        <v>696</v>
      </c>
      <c r="P23" s="184"/>
      <c r="T23" s="162"/>
    </row>
    <row r="24" spans="1:51" x14ac:dyDescent="0.2">
      <c r="A24" s="3" t="s">
        <v>39</v>
      </c>
      <c r="B24" s="175"/>
      <c r="C24" s="257">
        <f t="shared" si="0"/>
        <v>326.33380236169103</v>
      </c>
      <c r="D24" s="258">
        <f t="shared" si="1"/>
        <v>2205.808</v>
      </c>
      <c r="E24" s="258">
        <f t="shared" si="2"/>
        <v>2536.6790000000001</v>
      </c>
      <c r="F24" s="258">
        <f t="shared" si="3"/>
        <v>2917.181</v>
      </c>
      <c r="G24" s="258">
        <f t="shared" si="4"/>
        <v>2917</v>
      </c>
      <c r="H24" s="341">
        <f t="shared" si="5"/>
        <v>2917</v>
      </c>
      <c r="I24" s="337">
        <v>311.98260264023997</v>
      </c>
      <c r="J24" s="104">
        <f t="shared" si="6"/>
        <v>14.351199721451039</v>
      </c>
      <c r="K24" s="335">
        <f t="shared" si="7"/>
        <v>326.33380236169103</v>
      </c>
      <c r="L24" s="298">
        <v>2224</v>
      </c>
      <c r="M24" s="288">
        <f t="shared" si="8"/>
        <v>693</v>
      </c>
      <c r="P24" s="184"/>
      <c r="T24" s="162"/>
    </row>
    <row r="25" spans="1:51" x14ac:dyDescent="0.2">
      <c r="A25" s="7" t="s">
        <v>70</v>
      </c>
      <c r="B25" s="175"/>
      <c r="C25" s="257">
        <f t="shared" si="0"/>
        <v>141.87924536385131</v>
      </c>
      <c r="D25" s="258">
        <f t="shared" si="1"/>
        <v>2021.354</v>
      </c>
      <c r="E25" s="258">
        <f t="shared" si="2"/>
        <v>2324.5569999999998</v>
      </c>
      <c r="F25" s="258">
        <f t="shared" si="3"/>
        <v>2673.241</v>
      </c>
      <c r="G25" s="258">
        <f t="shared" si="4"/>
        <v>2673</v>
      </c>
      <c r="H25" s="341">
        <f t="shared" si="5"/>
        <v>2673</v>
      </c>
      <c r="I25" s="337">
        <v>135.63981392337601</v>
      </c>
      <c r="J25" s="104">
        <f t="shared" si="6"/>
        <v>6.239431440475296</v>
      </c>
      <c r="K25" s="335">
        <f t="shared" si="7"/>
        <v>141.87924536385131</v>
      </c>
      <c r="L25" s="298">
        <v>2036</v>
      </c>
      <c r="M25" s="288">
        <f t="shared" si="8"/>
        <v>637</v>
      </c>
      <c r="P25" s="184"/>
      <c r="T25" s="162"/>
    </row>
    <row r="26" spans="1:51" x14ac:dyDescent="0.2">
      <c r="A26" s="7" t="s">
        <v>71</v>
      </c>
      <c r="B26" s="175"/>
      <c r="C26" s="257">
        <f t="shared" si="0"/>
        <v>326.33380236169103</v>
      </c>
      <c r="D26" s="258">
        <f t="shared" si="1"/>
        <v>2205.808</v>
      </c>
      <c r="E26" s="258">
        <f t="shared" si="2"/>
        <v>2536.6790000000001</v>
      </c>
      <c r="F26" s="258">
        <f>ROUND(E26+(E26*$F$8),3)</f>
        <v>2917.181</v>
      </c>
      <c r="G26" s="258">
        <f t="shared" si="4"/>
        <v>2917</v>
      </c>
      <c r="H26" s="341">
        <f t="shared" si="5"/>
        <v>2917</v>
      </c>
      <c r="I26" s="337">
        <v>311.98260264023997</v>
      </c>
      <c r="J26" s="104">
        <f t="shared" si="6"/>
        <v>14.351199721451039</v>
      </c>
      <c r="K26" s="335">
        <f t="shared" si="7"/>
        <v>326.33380236169103</v>
      </c>
      <c r="L26" s="298">
        <v>2224</v>
      </c>
      <c r="M26" s="288">
        <f t="shared" si="8"/>
        <v>693</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1879.4742689999998</v>
      </c>
      <c r="C29" s="257">
        <f t="shared" ref="C29:C37" si="9">K29</f>
        <v>81.137954631590759</v>
      </c>
      <c r="D29" s="258">
        <f t="shared" ref="D29:D37" si="10">ROUND(SUM($B$10,C29),3)</f>
        <v>1960.6120000000001</v>
      </c>
      <c r="E29" s="258">
        <f t="shared" ref="E29:E37" si="11">ROUND(D29+(D29*$E$8),3)</f>
        <v>2254.7040000000002</v>
      </c>
      <c r="F29" s="258">
        <f t="shared" ref="F29:F37" si="12">ROUND(E29+(E29*$F$8),3)</f>
        <v>2592.91</v>
      </c>
      <c r="G29" s="258">
        <f t="shared" ref="G29:G37" si="13">ROUND(F29,0)</f>
        <v>2593</v>
      </c>
      <c r="H29" s="341">
        <f t="shared" ref="H29:H37" si="14">IF(G29-L29=$H$10-$L$10,G29,IF(G29-L29&lt;$G$10-$L$10,G29+0,IF(G29-L29&gt;$G$10-$L$10,G29-0,FALSE)))</f>
        <v>2593</v>
      </c>
      <c r="I29" s="337">
        <v>77.569746301712001</v>
      </c>
      <c r="J29" s="104">
        <f t="shared" si="6"/>
        <v>3.5682083298787521</v>
      </c>
      <c r="K29" s="335">
        <f t="shared" ref="K29:K37" si="15">I29+J29</f>
        <v>81.137954631590759</v>
      </c>
      <c r="L29" s="298">
        <v>1974</v>
      </c>
      <c r="M29" s="288">
        <f t="shared" si="8"/>
        <v>619</v>
      </c>
      <c r="P29" s="184"/>
      <c r="T29" s="162"/>
    </row>
    <row r="30" spans="1:51" x14ac:dyDescent="0.2">
      <c r="A30" s="3" t="s">
        <v>98</v>
      </c>
      <c r="B30" s="175"/>
      <c r="C30" s="257">
        <f t="shared" si="9"/>
        <v>104.04734393900942</v>
      </c>
      <c r="D30" s="258">
        <f t="shared" si="10"/>
        <v>1983.5219999999999</v>
      </c>
      <c r="E30" s="258">
        <f t="shared" si="11"/>
        <v>2281.0500000000002</v>
      </c>
      <c r="F30" s="258">
        <f t="shared" si="12"/>
        <v>2623.2080000000001</v>
      </c>
      <c r="G30" s="258">
        <f t="shared" si="13"/>
        <v>2623</v>
      </c>
      <c r="H30" s="341">
        <f t="shared" si="14"/>
        <v>2623</v>
      </c>
      <c r="I30" s="337">
        <v>99.471648125248009</v>
      </c>
      <c r="J30" s="104">
        <f t="shared" si="6"/>
        <v>4.5756958137614081</v>
      </c>
      <c r="K30" s="335">
        <f t="shared" si="15"/>
        <v>104.04734393900942</v>
      </c>
      <c r="L30" s="298">
        <v>1997</v>
      </c>
      <c r="M30" s="288">
        <f t="shared" si="8"/>
        <v>626</v>
      </c>
      <c r="P30" s="184"/>
      <c r="T30" s="162"/>
    </row>
    <row r="31" spans="1:51" x14ac:dyDescent="0.2">
      <c r="A31" s="3" t="s">
        <v>41</v>
      </c>
      <c r="B31" s="175"/>
      <c r="C31" s="257">
        <f t="shared" si="9"/>
        <v>94.342583051647395</v>
      </c>
      <c r="D31" s="258">
        <f t="shared" si="10"/>
        <v>1973.817</v>
      </c>
      <c r="E31" s="258">
        <f t="shared" si="11"/>
        <v>2269.89</v>
      </c>
      <c r="F31" s="258">
        <f t="shared" si="12"/>
        <v>2610.3739999999998</v>
      </c>
      <c r="G31" s="258">
        <f t="shared" si="13"/>
        <v>2610</v>
      </c>
      <c r="H31" s="341">
        <f t="shared" si="14"/>
        <v>2610</v>
      </c>
      <c r="I31" s="337">
        <v>90.193674045552001</v>
      </c>
      <c r="J31" s="104">
        <f t="shared" si="6"/>
        <v>4.1489090060953924</v>
      </c>
      <c r="K31" s="335">
        <f t="shared" si="15"/>
        <v>94.342583051647395</v>
      </c>
      <c r="L31" s="298">
        <v>1987</v>
      </c>
      <c r="M31" s="288">
        <f t="shared" si="8"/>
        <v>623</v>
      </c>
      <c r="P31" s="184"/>
      <c r="T31" s="162"/>
    </row>
    <row r="32" spans="1:51" x14ac:dyDescent="0.2">
      <c r="A32" s="3" t="s">
        <v>42</v>
      </c>
      <c r="B32" s="175"/>
      <c r="C32" s="257">
        <f t="shared" si="9"/>
        <v>106.97031023005107</v>
      </c>
      <c r="D32" s="258">
        <f t="shared" si="10"/>
        <v>1986.4449999999999</v>
      </c>
      <c r="E32" s="258">
        <f t="shared" si="11"/>
        <v>2284.4119999999998</v>
      </c>
      <c r="F32" s="258">
        <f t="shared" si="12"/>
        <v>2627.0740000000001</v>
      </c>
      <c r="G32" s="258">
        <f t="shared" si="13"/>
        <v>2627</v>
      </c>
      <c r="H32" s="341">
        <f t="shared" si="14"/>
        <v>2627</v>
      </c>
      <c r="I32" s="337">
        <v>102.266070965632</v>
      </c>
      <c r="J32" s="104">
        <f t="shared" si="6"/>
        <v>4.7042392644190718</v>
      </c>
      <c r="K32" s="335">
        <f t="shared" si="15"/>
        <v>106.97031023005107</v>
      </c>
      <c r="L32" s="298">
        <v>2000</v>
      </c>
      <c r="M32" s="288">
        <f t="shared" si="8"/>
        <v>627</v>
      </c>
      <c r="P32" s="184"/>
      <c r="T32" s="162"/>
    </row>
    <row r="33" spans="1:51" x14ac:dyDescent="0.2">
      <c r="A33" s="3" t="s">
        <v>43</v>
      </c>
      <c r="B33" s="175"/>
      <c r="C33" s="257">
        <f t="shared" si="9"/>
        <v>138.05887714134948</v>
      </c>
      <c r="D33" s="258">
        <f t="shared" si="10"/>
        <v>2017.5329999999999</v>
      </c>
      <c r="E33" s="258">
        <f t="shared" si="11"/>
        <v>2320.163</v>
      </c>
      <c r="F33" s="258">
        <f t="shared" si="12"/>
        <v>2668.1869999999999</v>
      </c>
      <c r="G33" s="258">
        <f t="shared" si="13"/>
        <v>2668</v>
      </c>
      <c r="H33" s="341">
        <f t="shared" si="14"/>
        <v>2668</v>
      </c>
      <c r="I33" s="337">
        <v>131.987454246032</v>
      </c>
      <c r="J33" s="104">
        <f t="shared" si="6"/>
        <v>6.0714228953174718</v>
      </c>
      <c r="K33" s="335">
        <f t="shared" si="15"/>
        <v>138.05887714134948</v>
      </c>
      <c r="L33" s="298">
        <v>2032</v>
      </c>
      <c r="M33" s="288">
        <f t="shared" si="8"/>
        <v>636</v>
      </c>
      <c r="P33" s="184"/>
      <c r="T33" s="162"/>
    </row>
    <row r="34" spans="1:51" x14ac:dyDescent="0.2">
      <c r="A34" s="3" t="s">
        <v>44</v>
      </c>
      <c r="B34" s="175"/>
      <c r="C34" s="257">
        <f t="shared" si="9"/>
        <v>129.4950987097011</v>
      </c>
      <c r="D34" s="258">
        <f t="shared" si="10"/>
        <v>2008.9690000000001</v>
      </c>
      <c r="E34" s="258">
        <f t="shared" si="11"/>
        <v>2310.3139999999999</v>
      </c>
      <c r="F34" s="258">
        <f t="shared" si="12"/>
        <v>2656.8609999999999</v>
      </c>
      <c r="G34" s="258">
        <f t="shared" si="13"/>
        <v>2657</v>
      </c>
      <c r="H34" s="341">
        <f t="shared" si="14"/>
        <v>2657</v>
      </c>
      <c r="I34" s="337">
        <v>123.800285573328</v>
      </c>
      <c r="J34" s="104">
        <f t="shared" si="6"/>
        <v>5.6948131363730878</v>
      </c>
      <c r="K34" s="335">
        <f t="shared" si="15"/>
        <v>129.4950987097011</v>
      </c>
      <c r="L34" s="298">
        <v>2023</v>
      </c>
      <c r="M34" s="288">
        <f t="shared" si="8"/>
        <v>634</v>
      </c>
      <c r="P34" s="184"/>
      <c r="T34" s="162"/>
    </row>
    <row r="35" spans="1:51" x14ac:dyDescent="0.2">
      <c r="A35" s="3" t="s">
        <v>45</v>
      </c>
      <c r="B35" s="175"/>
      <c r="C35" s="257">
        <f t="shared" si="9"/>
        <v>152.87882903803441</v>
      </c>
      <c r="D35" s="258">
        <f t="shared" si="10"/>
        <v>2032.3530000000001</v>
      </c>
      <c r="E35" s="258">
        <f t="shared" si="11"/>
        <v>2337.2060000000001</v>
      </c>
      <c r="F35" s="258">
        <f t="shared" si="12"/>
        <v>2687.7869999999998</v>
      </c>
      <c r="G35" s="258">
        <f t="shared" si="13"/>
        <v>2688</v>
      </c>
      <c r="H35" s="341">
        <f t="shared" si="14"/>
        <v>2688</v>
      </c>
      <c r="I35" s="337">
        <v>146.15566829640002</v>
      </c>
      <c r="J35" s="104">
        <f t="shared" si="6"/>
        <v>6.723160741634401</v>
      </c>
      <c r="K35" s="335">
        <f t="shared" si="15"/>
        <v>152.87882903803441</v>
      </c>
      <c r="L35" s="298">
        <v>2047</v>
      </c>
      <c r="M35" s="288">
        <f t="shared" si="8"/>
        <v>641</v>
      </c>
      <c r="P35" s="184"/>
      <c r="T35" s="162"/>
    </row>
    <row r="36" spans="1:51" x14ac:dyDescent="0.2">
      <c r="A36" s="3" t="s">
        <v>46</v>
      </c>
      <c r="B36" s="175"/>
      <c r="C36" s="257">
        <f t="shared" si="9"/>
        <v>166.66035869974402</v>
      </c>
      <c r="D36" s="258">
        <f t="shared" si="10"/>
        <v>2046.135</v>
      </c>
      <c r="E36" s="258">
        <f t="shared" si="11"/>
        <v>2353.0549999999998</v>
      </c>
      <c r="F36" s="258">
        <f t="shared" si="12"/>
        <v>2706.0129999999999</v>
      </c>
      <c r="G36" s="258">
        <f t="shared" si="13"/>
        <v>2706</v>
      </c>
      <c r="H36" s="341">
        <f t="shared" si="14"/>
        <v>2706</v>
      </c>
      <c r="I36" s="337">
        <v>159.33112686400003</v>
      </c>
      <c r="J36" s="104">
        <f t="shared" si="6"/>
        <v>7.3292318357440012</v>
      </c>
      <c r="K36" s="335">
        <f t="shared" si="15"/>
        <v>166.66035869974402</v>
      </c>
      <c r="L36" s="298">
        <v>2061</v>
      </c>
      <c r="M36" s="288">
        <f t="shared" si="8"/>
        <v>645</v>
      </c>
      <c r="P36" s="184"/>
      <c r="T36" s="162"/>
    </row>
    <row r="37" spans="1:51" x14ac:dyDescent="0.2">
      <c r="A37" s="3" t="s">
        <v>47</v>
      </c>
      <c r="B37" s="175"/>
      <c r="C37" s="257">
        <f t="shared" si="9"/>
        <v>179.99318739572354</v>
      </c>
      <c r="D37" s="258">
        <f t="shared" si="10"/>
        <v>2059.4670000000001</v>
      </c>
      <c r="E37" s="258">
        <f t="shared" si="11"/>
        <v>2368.3870000000002</v>
      </c>
      <c r="F37" s="258">
        <f t="shared" si="12"/>
        <v>2723.645</v>
      </c>
      <c r="G37" s="258">
        <f t="shared" si="13"/>
        <v>2724</v>
      </c>
      <c r="H37" s="341">
        <f t="shared" si="14"/>
        <v>2724</v>
      </c>
      <c r="I37" s="337">
        <v>172.07761701312</v>
      </c>
      <c r="J37" s="104">
        <f t="shared" si="6"/>
        <v>7.9155703826035202</v>
      </c>
      <c r="K37" s="335">
        <f t="shared" si="15"/>
        <v>179.99318739572354</v>
      </c>
      <c r="L37" s="298">
        <v>2075</v>
      </c>
      <c r="M37" s="288">
        <f t="shared" si="8"/>
        <v>649</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2001.47</v>
      </c>
      <c r="E40" s="258">
        <f t="shared" ref="E40:E60" si="18">ROUND(D40+(D40*$E$8),3)</f>
        <v>2301.6909999999998</v>
      </c>
      <c r="F40" s="258">
        <f t="shared" ref="F40:F60" si="19">ROUND(E40+(E40*$F$8),3)</f>
        <v>2646.9450000000002</v>
      </c>
      <c r="G40" s="258">
        <f t="shared" ref="G40:G60" si="20">ROUND(F40,0)</f>
        <v>2647</v>
      </c>
      <c r="H40" s="341">
        <f t="shared" ref="H40:H60" si="21">IF(G40-L40=$H$10-$L$10,G40,IF(G40-L40&lt;$G$10-$L$10,G40+0,IF(G40-L40&gt;$G$10-$L$10,G40-0,FALSE)))</f>
        <v>2647</v>
      </c>
      <c r="I40" s="338">
        <v>116.630384864448</v>
      </c>
      <c r="J40" s="104">
        <f t="shared" si="6"/>
        <v>5.3649977037646082</v>
      </c>
      <c r="K40" s="335">
        <f t="shared" ref="K40:K60" si="22">I40+J40</f>
        <v>121.99538256821262</v>
      </c>
      <c r="L40" s="298">
        <v>2016</v>
      </c>
      <c r="M40" s="288">
        <f t="shared" si="8"/>
        <v>631</v>
      </c>
      <c r="P40" s="184"/>
      <c r="T40" s="162"/>
    </row>
    <row r="41" spans="1:51" ht="13.5" x14ac:dyDescent="0.25">
      <c r="A41" s="3" t="s">
        <v>49</v>
      </c>
      <c r="B41" s="175"/>
      <c r="C41" s="257">
        <f t="shared" si="16"/>
        <v>133.13598654591087</v>
      </c>
      <c r="D41" s="258">
        <f t="shared" si="17"/>
        <v>2012.61</v>
      </c>
      <c r="E41" s="258">
        <f t="shared" si="18"/>
        <v>2314.502</v>
      </c>
      <c r="F41" s="258">
        <f t="shared" si="19"/>
        <v>2661.6770000000001</v>
      </c>
      <c r="G41" s="258">
        <f t="shared" si="20"/>
        <v>2662</v>
      </c>
      <c r="H41" s="341">
        <f t="shared" si="21"/>
        <v>2662</v>
      </c>
      <c r="I41" s="338">
        <v>127.28105788328</v>
      </c>
      <c r="J41" s="104">
        <f t="shared" si="6"/>
        <v>5.8549286626308801</v>
      </c>
      <c r="K41" s="335">
        <f t="shared" si="22"/>
        <v>133.13598654591087</v>
      </c>
      <c r="L41" s="298">
        <v>2027</v>
      </c>
      <c r="M41" s="288">
        <f t="shared" si="8"/>
        <v>635</v>
      </c>
      <c r="P41" s="184"/>
      <c r="T41" s="162"/>
    </row>
    <row r="42" spans="1:51" ht="13.5" x14ac:dyDescent="0.25">
      <c r="A42" s="3" t="s">
        <v>50</v>
      </c>
      <c r="B42" s="175"/>
      <c r="C42" s="257">
        <f t="shared" si="16"/>
        <v>163.3399715533414</v>
      </c>
      <c r="D42" s="258">
        <f t="shared" si="17"/>
        <v>2042.8140000000001</v>
      </c>
      <c r="E42" s="258">
        <f t="shared" si="18"/>
        <v>2349.2359999999999</v>
      </c>
      <c r="F42" s="258">
        <f t="shared" si="19"/>
        <v>2701.6210000000001</v>
      </c>
      <c r="G42" s="258">
        <f t="shared" si="20"/>
        <v>2702</v>
      </c>
      <c r="H42" s="341">
        <f t="shared" si="21"/>
        <v>2702</v>
      </c>
      <c r="I42" s="338">
        <v>156.156760567248</v>
      </c>
      <c r="J42" s="104">
        <f t="shared" si="6"/>
        <v>7.1832109860934077</v>
      </c>
      <c r="K42" s="335">
        <f t="shared" si="22"/>
        <v>163.3399715533414</v>
      </c>
      <c r="L42" s="298">
        <v>2058</v>
      </c>
      <c r="M42" s="288">
        <f t="shared" si="8"/>
        <v>644</v>
      </c>
      <c r="P42" s="184"/>
      <c r="T42" s="162"/>
    </row>
    <row r="43" spans="1:51" s="202" customFormat="1" ht="13.5" x14ac:dyDescent="0.25">
      <c r="A43" s="6" t="s">
        <v>51</v>
      </c>
      <c r="B43" s="201"/>
      <c r="C43" s="257">
        <f t="shared" si="16"/>
        <v>198.97964825990206</v>
      </c>
      <c r="D43" s="258">
        <f t="shared" si="17"/>
        <v>2078.4540000000002</v>
      </c>
      <c r="E43" s="258">
        <f t="shared" si="18"/>
        <v>2390.2220000000002</v>
      </c>
      <c r="F43" s="258">
        <f t="shared" si="19"/>
        <v>2748.7550000000001</v>
      </c>
      <c r="G43" s="258">
        <f t="shared" si="20"/>
        <v>2749</v>
      </c>
      <c r="H43" s="341">
        <f t="shared" si="21"/>
        <v>2749</v>
      </c>
      <c r="I43" s="338">
        <v>190.229109235088</v>
      </c>
      <c r="J43" s="104">
        <f t="shared" si="6"/>
        <v>8.7505390248140476</v>
      </c>
      <c r="K43" s="335">
        <f t="shared" si="22"/>
        <v>198.97964825990206</v>
      </c>
      <c r="L43" s="298">
        <v>2094</v>
      </c>
      <c r="M43" s="292">
        <f t="shared" si="8"/>
        <v>655</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2105.056</v>
      </c>
      <c r="E44" s="259">
        <f t="shared" si="18"/>
        <v>2420.8139999999999</v>
      </c>
      <c r="F44" s="259">
        <f t="shared" si="19"/>
        <v>2783.9360000000001</v>
      </c>
      <c r="G44" s="259">
        <f t="shared" si="20"/>
        <v>2784</v>
      </c>
      <c r="H44" s="345">
        <f t="shared" si="21"/>
        <v>2784</v>
      </c>
      <c r="I44" s="338">
        <v>215.66171584</v>
      </c>
      <c r="J44" s="104">
        <f t="shared" si="6"/>
        <v>9.9204389286399994</v>
      </c>
      <c r="K44" s="335">
        <f t="shared" si="22"/>
        <v>225.58215476864001</v>
      </c>
      <c r="L44" s="297">
        <v>2121</v>
      </c>
      <c r="M44" s="293">
        <f t="shared" si="8"/>
        <v>663</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2136.8359999999998</v>
      </c>
      <c r="E45" s="258">
        <f t="shared" si="18"/>
        <v>2457.3609999999999</v>
      </c>
      <c r="F45" s="258">
        <f t="shared" si="19"/>
        <v>2825.9650000000001</v>
      </c>
      <c r="G45" s="258">
        <f t="shared" si="20"/>
        <v>2826</v>
      </c>
      <c r="H45" s="341">
        <f t="shared" si="21"/>
        <v>2826</v>
      </c>
      <c r="I45" s="338">
        <v>246.04402859959998</v>
      </c>
      <c r="J45" s="104">
        <f t="shared" si="6"/>
        <v>11.318025315581599</v>
      </c>
      <c r="K45" s="335">
        <f t="shared" si="22"/>
        <v>257.3620539151816</v>
      </c>
      <c r="L45" s="298">
        <v>2154</v>
      </c>
      <c r="M45" s="294">
        <f t="shared" si="8"/>
        <v>672</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2160.8870000000002</v>
      </c>
      <c r="E46" s="258">
        <f t="shared" si="18"/>
        <v>2485.02</v>
      </c>
      <c r="F46" s="258">
        <f t="shared" si="19"/>
        <v>2857.7730000000001</v>
      </c>
      <c r="G46" s="258">
        <f t="shared" si="20"/>
        <v>2858</v>
      </c>
      <c r="H46" s="341">
        <f t="shared" si="21"/>
        <v>2858</v>
      </c>
      <c r="I46" s="338">
        <v>269.03673583012795</v>
      </c>
      <c r="J46" s="104">
        <f t="shared" si="6"/>
        <v>12.375689848185885</v>
      </c>
      <c r="K46" s="335">
        <f t="shared" si="22"/>
        <v>281.41242567831387</v>
      </c>
      <c r="L46" s="298">
        <v>2179</v>
      </c>
      <c r="M46" s="288">
        <f t="shared" si="8"/>
        <v>679</v>
      </c>
      <c r="P46" s="184"/>
      <c r="T46" s="162"/>
    </row>
    <row r="47" spans="1:51" ht="13.5" x14ac:dyDescent="0.25">
      <c r="A47" s="3" t="s">
        <v>56</v>
      </c>
      <c r="B47" s="175"/>
      <c r="C47" s="257">
        <f t="shared" si="16"/>
        <v>327.79528550721187</v>
      </c>
      <c r="D47" s="258">
        <f t="shared" si="17"/>
        <v>2207.27</v>
      </c>
      <c r="E47" s="258">
        <f t="shared" si="18"/>
        <v>2538.3609999999999</v>
      </c>
      <c r="F47" s="258">
        <f t="shared" si="19"/>
        <v>2919.1149999999998</v>
      </c>
      <c r="G47" s="258">
        <f t="shared" si="20"/>
        <v>2919</v>
      </c>
      <c r="H47" s="341">
        <f t="shared" si="21"/>
        <v>2919</v>
      </c>
      <c r="I47" s="338">
        <v>313.37981406043201</v>
      </c>
      <c r="J47" s="104">
        <f t="shared" si="6"/>
        <v>14.415471446779872</v>
      </c>
      <c r="K47" s="335">
        <f t="shared" si="22"/>
        <v>327.79528550721187</v>
      </c>
      <c r="L47" s="298">
        <v>2226</v>
      </c>
      <c r="M47" s="288">
        <f t="shared" si="8"/>
        <v>693</v>
      </c>
      <c r="P47" s="184"/>
      <c r="T47" s="162"/>
    </row>
    <row r="48" spans="1:51" ht="13.5" x14ac:dyDescent="0.25">
      <c r="A48" s="3" t="s">
        <v>57</v>
      </c>
      <c r="B48" s="175"/>
      <c r="C48" s="257">
        <f t="shared" si="16"/>
        <v>346.20484512973746</v>
      </c>
      <c r="D48" s="258">
        <f t="shared" si="17"/>
        <v>2225.6790000000001</v>
      </c>
      <c r="E48" s="258">
        <f t="shared" si="18"/>
        <v>2559.5309999999999</v>
      </c>
      <c r="F48" s="258">
        <f t="shared" si="19"/>
        <v>2943.4609999999998</v>
      </c>
      <c r="G48" s="258">
        <f t="shared" si="20"/>
        <v>2943</v>
      </c>
      <c r="H48" s="341">
        <f t="shared" si="21"/>
        <v>2943</v>
      </c>
      <c r="I48" s="338">
        <v>330.97977545864001</v>
      </c>
      <c r="J48" s="104">
        <f t="shared" si="6"/>
        <v>15.22506967109744</v>
      </c>
      <c r="K48" s="335">
        <f t="shared" si="22"/>
        <v>346.20484512973746</v>
      </c>
      <c r="L48" s="298">
        <v>2245</v>
      </c>
      <c r="M48" s="288">
        <f t="shared" si="8"/>
        <v>698</v>
      </c>
      <c r="P48" s="184"/>
      <c r="T48" s="162"/>
    </row>
    <row r="49" spans="1:51" ht="13.5" x14ac:dyDescent="0.25">
      <c r="A49" s="3" t="s">
        <v>58</v>
      </c>
      <c r="B49" s="175"/>
      <c r="C49" s="257">
        <f t="shared" si="16"/>
        <v>373.20382323909598</v>
      </c>
      <c r="D49" s="258">
        <f t="shared" si="17"/>
        <v>2252.6779999999999</v>
      </c>
      <c r="E49" s="258">
        <f t="shared" si="18"/>
        <v>2590.58</v>
      </c>
      <c r="F49" s="258">
        <f t="shared" si="19"/>
        <v>2979.1669999999999</v>
      </c>
      <c r="G49" s="258">
        <f t="shared" si="20"/>
        <v>2979</v>
      </c>
      <c r="H49" s="341">
        <f t="shared" si="21"/>
        <v>2979</v>
      </c>
      <c r="I49" s="338">
        <v>356.79141801060803</v>
      </c>
      <c r="J49" s="104">
        <f t="shared" si="6"/>
        <v>16.41240522848797</v>
      </c>
      <c r="K49" s="335">
        <f t="shared" si="22"/>
        <v>373.20382323909598</v>
      </c>
      <c r="L49" s="298">
        <v>2272</v>
      </c>
      <c r="M49" s="288">
        <f t="shared" si="8"/>
        <v>707</v>
      </c>
      <c r="P49" s="184"/>
      <c r="T49" s="162"/>
    </row>
    <row r="50" spans="1:51" ht="13.5" x14ac:dyDescent="0.25">
      <c r="A50" s="3" t="s">
        <v>59</v>
      </c>
      <c r="B50" s="175"/>
      <c r="C50" s="257">
        <f t="shared" si="16"/>
        <v>353.64046113326452</v>
      </c>
      <c r="D50" s="258">
        <f t="shared" si="17"/>
        <v>2233.1149999999998</v>
      </c>
      <c r="E50" s="258">
        <f t="shared" si="18"/>
        <v>2568.0819999999999</v>
      </c>
      <c r="F50" s="258">
        <f t="shared" si="19"/>
        <v>2953.2939999999999</v>
      </c>
      <c r="G50" s="258">
        <f t="shared" si="20"/>
        <v>2953</v>
      </c>
      <c r="H50" s="341">
        <f t="shared" si="21"/>
        <v>2953</v>
      </c>
      <c r="I50" s="338">
        <v>338.08839496488002</v>
      </c>
      <c r="J50" s="104">
        <f t="shared" si="6"/>
        <v>15.552066168384481</v>
      </c>
      <c r="K50" s="335">
        <f t="shared" si="22"/>
        <v>353.64046113326452</v>
      </c>
      <c r="L50" s="298">
        <v>2252</v>
      </c>
      <c r="M50" s="288">
        <f t="shared" si="8"/>
        <v>701</v>
      </c>
      <c r="P50" s="184"/>
      <c r="T50" s="162"/>
    </row>
    <row r="51" spans="1:51" ht="13.5" x14ac:dyDescent="0.25">
      <c r="A51" s="3" t="s">
        <v>60</v>
      </c>
      <c r="B51" s="175"/>
      <c r="C51" s="257">
        <f t="shared" si="16"/>
        <v>339.25639017471735</v>
      </c>
      <c r="D51" s="258">
        <f t="shared" si="17"/>
        <v>2218.7310000000002</v>
      </c>
      <c r="E51" s="258">
        <f t="shared" si="18"/>
        <v>2551.5410000000002</v>
      </c>
      <c r="F51" s="258">
        <f t="shared" si="19"/>
        <v>2934.2719999999999</v>
      </c>
      <c r="G51" s="258">
        <f t="shared" si="20"/>
        <v>2934</v>
      </c>
      <c r="H51" s="341">
        <f t="shared" si="21"/>
        <v>2934</v>
      </c>
      <c r="I51" s="338">
        <v>324.33689309246398</v>
      </c>
      <c r="J51" s="104">
        <f t="shared" si="6"/>
        <v>14.919497082253343</v>
      </c>
      <c r="K51" s="335">
        <f t="shared" si="22"/>
        <v>339.25639017471735</v>
      </c>
      <c r="L51" s="298">
        <v>2238</v>
      </c>
      <c r="M51" s="288">
        <f t="shared" si="8"/>
        <v>696</v>
      </c>
      <c r="P51" s="184"/>
      <c r="T51" s="162"/>
    </row>
    <row r="52" spans="1:51" ht="13.5" x14ac:dyDescent="0.25">
      <c r="A52" s="3" t="s">
        <v>61</v>
      </c>
      <c r="B52" s="175"/>
      <c r="C52" s="257">
        <f t="shared" si="16"/>
        <v>398.45927759590336</v>
      </c>
      <c r="D52" s="258">
        <f t="shared" si="17"/>
        <v>2277.9340000000002</v>
      </c>
      <c r="E52" s="258">
        <f t="shared" si="18"/>
        <v>2619.6239999999998</v>
      </c>
      <c r="F52" s="258">
        <f t="shared" si="19"/>
        <v>3012.5680000000002</v>
      </c>
      <c r="G52" s="258">
        <f t="shared" si="20"/>
        <v>3013</v>
      </c>
      <c r="H52" s="341">
        <f t="shared" si="21"/>
        <v>3013</v>
      </c>
      <c r="I52" s="338">
        <v>380.93621185076802</v>
      </c>
      <c r="J52" s="104">
        <f t="shared" si="6"/>
        <v>17.52306574513533</v>
      </c>
      <c r="K52" s="335">
        <f t="shared" si="22"/>
        <v>398.45927759590336</v>
      </c>
      <c r="L52" s="298">
        <v>2298</v>
      </c>
      <c r="M52" s="288">
        <f t="shared" si="8"/>
        <v>715</v>
      </c>
      <c r="P52" s="184"/>
      <c r="T52" s="162"/>
    </row>
    <row r="53" spans="1:51" x14ac:dyDescent="0.2">
      <c r="A53" s="3" t="s">
        <v>72</v>
      </c>
      <c r="B53" s="175"/>
      <c r="C53" s="257">
        <f t="shared" si="16"/>
        <v>163.3399715533414</v>
      </c>
      <c r="D53" s="258">
        <f t="shared" si="17"/>
        <v>2042.8140000000001</v>
      </c>
      <c r="E53" s="258">
        <f t="shared" si="18"/>
        <v>2349.2359999999999</v>
      </c>
      <c r="F53" s="258">
        <f t="shared" si="19"/>
        <v>2701.6210000000001</v>
      </c>
      <c r="G53" s="258">
        <f t="shared" si="20"/>
        <v>2702</v>
      </c>
      <c r="H53" s="341">
        <f t="shared" si="21"/>
        <v>2702</v>
      </c>
      <c r="I53" s="339">
        <v>156.156760567248</v>
      </c>
      <c r="J53" s="104">
        <f t="shared" si="6"/>
        <v>7.1832109860934077</v>
      </c>
      <c r="K53" s="335">
        <f t="shared" si="22"/>
        <v>163.3399715533414</v>
      </c>
      <c r="L53" s="298">
        <v>2058</v>
      </c>
      <c r="M53" s="288">
        <f t="shared" si="8"/>
        <v>644</v>
      </c>
      <c r="P53" s="184"/>
      <c r="T53" s="162"/>
    </row>
    <row r="54" spans="1:51" x14ac:dyDescent="0.2">
      <c r="A54" s="7" t="s">
        <v>73</v>
      </c>
      <c r="B54" s="201"/>
      <c r="C54" s="257">
        <f t="shared" si="16"/>
        <v>198.97964825990206</v>
      </c>
      <c r="D54" s="258">
        <f t="shared" si="17"/>
        <v>2078.4540000000002</v>
      </c>
      <c r="E54" s="258">
        <f t="shared" si="18"/>
        <v>2390.2220000000002</v>
      </c>
      <c r="F54" s="258">
        <f t="shared" si="19"/>
        <v>2748.7550000000001</v>
      </c>
      <c r="G54" s="258">
        <f t="shared" si="20"/>
        <v>2749</v>
      </c>
      <c r="H54" s="341">
        <f t="shared" si="21"/>
        <v>2749</v>
      </c>
      <c r="I54" s="339">
        <v>190.229109235088</v>
      </c>
      <c r="J54" s="104">
        <f t="shared" si="6"/>
        <v>8.7505390248140476</v>
      </c>
      <c r="K54" s="335">
        <f t="shared" si="22"/>
        <v>198.97964825990206</v>
      </c>
      <c r="L54" s="298">
        <v>2094</v>
      </c>
      <c r="M54" s="292">
        <f t="shared" si="8"/>
        <v>655</v>
      </c>
      <c r="P54" s="184"/>
      <c r="T54" s="162"/>
    </row>
    <row r="55" spans="1:51" x14ac:dyDescent="0.2">
      <c r="A55" s="7" t="s">
        <v>74</v>
      </c>
      <c r="B55" s="175"/>
      <c r="C55" s="257">
        <f t="shared" si="16"/>
        <v>257.3620539151816</v>
      </c>
      <c r="D55" s="258">
        <f t="shared" si="17"/>
        <v>2136.8359999999998</v>
      </c>
      <c r="E55" s="258">
        <f t="shared" si="18"/>
        <v>2457.3609999999999</v>
      </c>
      <c r="F55" s="258">
        <f t="shared" si="19"/>
        <v>2825.9650000000001</v>
      </c>
      <c r="G55" s="258">
        <f t="shared" si="20"/>
        <v>2826</v>
      </c>
      <c r="H55" s="341">
        <f t="shared" si="21"/>
        <v>2826</v>
      </c>
      <c r="I55" s="339">
        <v>246.04402859959998</v>
      </c>
      <c r="J55" s="104">
        <f t="shared" si="6"/>
        <v>11.318025315581599</v>
      </c>
      <c r="K55" s="335">
        <f t="shared" si="22"/>
        <v>257.3620539151816</v>
      </c>
      <c r="L55" s="298">
        <v>2154</v>
      </c>
      <c r="M55" s="294">
        <f t="shared" si="8"/>
        <v>672</v>
      </c>
      <c r="P55" s="184"/>
      <c r="T55" s="162"/>
    </row>
    <row r="56" spans="1:51" x14ac:dyDescent="0.2">
      <c r="A56" s="7" t="s">
        <v>75</v>
      </c>
      <c r="B56" s="175"/>
      <c r="C56" s="257">
        <f t="shared" si="16"/>
        <v>281.41242567831387</v>
      </c>
      <c r="D56" s="258">
        <f t="shared" si="17"/>
        <v>2160.8870000000002</v>
      </c>
      <c r="E56" s="258">
        <f t="shared" si="18"/>
        <v>2485.02</v>
      </c>
      <c r="F56" s="258">
        <f t="shared" si="19"/>
        <v>2857.7730000000001</v>
      </c>
      <c r="G56" s="258">
        <f t="shared" si="20"/>
        <v>2858</v>
      </c>
      <c r="H56" s="341">
        <f t="shared" si="21"/>
        <v>2858</v>
      </c>
      <c r="I56" s="339">
        <v>269.03673583012795</v>
      </c>
      <c r="J56" s="104">
        <f t="shared" si="6"/>
        <v>12.375689848185885</v>
      </c>
      <c r="K56" s="335">
        <f t="shared" si="22"/>
        <v>281.41242567831387</v>
      </c>
      <c r="L56" s="298">
        <v>2179</v>
      </c>
      <c r="M56" s="288">
        <f t="shared" si="8"/>
        <v>679</v>
      </c>
      <c r="P56" s="184"/>
      <c r="T56" s="162"/>
    </row>
    <row r="57" spans="1:51" x14ac:dyDescent="0.2">
      <c r="A57" s="7" t="s">
        <v>76</v>
      </c>
      <c r="B57" s="175"/>
      <c r="C57" s="257">
        <f t="shared" si="16"/>
        <v>327.79528550721187</v>
      </c>
      <c r="D57" s="258">
        <f t="shared" si="17"/>
        <v>2207.27</v>
      </c>
      <c r="E57" s="258">
        <f t="shared" si="18"/>
        <v>2538.3609999999999</v>
      </c>
      <c r="F57" s="258">
        <f t="shared" si="19"/>
        <v>2919.1149999999998</v>
      </c>
      <c r="G57" s="258">
        <f t="shared" si="20"/>
        <v>2919</v>
      </c>
      <c r="H57" s="341">
        <f t="shared" si="21"/>
        <v>2919</v>
      </c>
      <c r="I57" s="339">
        <v>313.37981406043201</v>
      </c>
      <c r="J57" s="104">
        <f t="shared" si="6"/>
        <v>14.415471446779872</v>
      </c>
      <c r="K57" s="335">
        <f t="shared" si="22"/>
        <v>327.79528550721187</v>
      </c>
      <c r="L57" s="298">
        <v>2226</v>
      </c>
      <c r="M57" s="288">
        <f t="shared" si="8"/>
        <v>693</v>
      </c>
      <c r="P57" s="184"/>
      <c r="T57" s="162"/>
    </row>
    <row r="58" spans="1:51" x14ac:dyDescent="0.2">
      <c r="A58" s="7" t="s">
        <v>77</v>
      </c>
      <c r="B58" s="175"/>
      <c r="C58" s="257">
        <f t="shared" si="16"/>
        <v>346.20484512973746</v>
      </c>
      <c r="D58" s="258">
        <f t="shared" si="17"/>
        <v>2225.6790000000001</v>
      </c>
      <c r="E58" s="258">
        <f t="shared" si="18"/>
        <v>2559.5309999999999</v>
      </c>
      <c r="F58" s="258">
        <f t="shared" si="19"/>
        <v>2943.4609999999998</v>
      </c>
      <c r="G58" s="258">
        <f t="shared" si="20"/>
        <v>2943</v>
      </c>
      <c r="H58" s="341">
        <f t="shared" si="21"/>
        <v>2943</v>
      </c>
      <c r="I58" s="339">
        <v>330.97977545864001</v>
      </c>
      <c r="J58" s="104">
        <f t="shared" si="6"/>
        <v>15.22506967109744</v>
      </c>
      <c r="K58" s="335">
        <f t="shared" si="22"/>
        <v>346.20484512973746</v>
      </c>
      <c r="L58" s="298">
        <v>2245</v>
      </c>
      <c r="M58" s="288">
        <f t="shared" si="8"/>
        <v>698</v>
      </c>
      <c r="P58" s="184"/>
      <c r="T58" s="162"/>
    </row>
    <row r="59" spans="1:51" x14ac:dyDescent="0.2">
      <c r="A59" s="7" t="s">
        <v>78</v>
      </c>
      <c r="B59" s="175"/>
      <c r="C59" s="257">
        <f t="shared" si="16"/>
        <v>373.20382323909598</v>
      </c>
      <c r="D59" s="258">
        <f t="shared" si="17"/>
        <v>2252.6779999999999</v>
      </c>
      <c r="E59" s="258">
        <f t="shared" si="18"/>
        <v>2590.58</v>
      </c>
      <c r="F59" s="258">
        <f t="shared" si="19"/>
        <v>2979.1669999999999</v>
      </c>
      <c r="G59" s="258">
        <f t="shared" si="20"/>
        <v>2979</v>
      </c>
      <c r="H59" s="341">
        <f t="shared" si="21"/>
        <v>2979</v>
      </c>
      <c r="I59" s="339">
        <v>356.79141801060803</v>
      </c>
      <c r="J59" s="104">
        <f t="shared" si="6"/>
        <v>16.41240522848797</v>
      </c>
      <c r="K59" s="335">
        <f t="shared" si="22"/>
        <v>373.20382323909598</v>
      </c>
      <c r="L59" s="298">
        <v>2272</v>
      </c>
      <c r="M59" s="288">
        <f t="shared" si="8"/>
        <v>707</v>
      </c>
      <c r="P59" s="184"/>
      <c r="T59" s="162"/>
    </row>
    <row r="60" spans="1:51" x14ac:dyDescent="0.2">
      <c r="A60" s="7" t="s">
        <v>79</v>
      </c>
      <c r="B60" s="175"/>
      <c r="C60" s="257">
        <f t="shared" si="16"/>
        <v>398.45927759590336</v>
      </c>
      <c r="D60" s="258">
        <f t="shared" si="17"/>
        <v>2277.9340000000002</v>
      </c>
      <c r="E60" s="258">
        <f t="shared" si="18"/>
        <v>2619.6239999999998</v>
      </c>
      <c r="F60" s="258">
        <f t="shared" si="19"/>
        <v>3012.5680000000002</v>
      </c>
      <c r="G60" s="258">
        <f t="shared" si="20"/>
        <v>3013</v>
      </c>
      <c r="H60" s="341">
        <f t="shared" si="21"/>
        <v>3013</v>
      </c>
      <c r="I60" s="339">
        <v>380.93621185076802</v>
      </c>
      <c r="J60" s="104">
        <f t="shared" si="6"/>
        <v>17.52306574513533</v>
      </c>
      <c r="K60" s="335">
        <f t="shared" si="22"/>
        <v>398.45927759590336</v>
      </c>
      <c r="L60" s="298">
        <v>2298</v>
      </c>
      <c r="M60" s="288">
        <f t="shared" si="8"/>
        <v>715</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1879.4742689999998</v>
      </c>
      <c r="C63" s="257">
        <f t="shared" ref="C63:C69" si="23">K63</f>
        <v>187.99288461331122</v>
      </c>
      <c r="D63" s="258">
        <f t="shared" ref="D63:D69" si="24">ROUND(SUM($B$10,C63),3)</f>
        <v>2067.4670000000001</v>
      </c>
      <c r="E63" s="258">
        <f t="shared" ref="E63:E69" si="25">ROUND(D63+(D63*$E$8),3)</f>
        <v>2377.587</v>
      </c>
      <c r="F63" s="258">
        <f t="shared" ref="F63:F69" si="26">ROUND(E63+(E63*$F$8),3)</f>
        <v>2734.2249999999999</v>
      </c>
      <c r="G63" s="258">
        <f t="shared" ref="G63:G69" si="27">ROUND(F63,0)</f>
        <v>2734</v>
      </c>
      <c r="H63" s="341">
        <f t="shared" ref="H63:H69" si="28">IF(G63-L63=$H$10-$L$10,G63,IF(G63-L63&lt;$G$10-$L$10,G63+0,IF(G63-L63&gt;$G$10-$L$10,G63-0,FALSE)))</f>
        <v>2734</v>
      </c>
      <c r="I63" s="337">
        <v>179.72551110259198</v>
      </c>
      <c r="J63" s="104">
        <f t="shared" si="6"/>
        <v>8.2673735107192314</v>
      </c>
      <c r="K63" s="335">
        <f t="shared" ref="K63:K69" si="29">I63+J63</f>
        <v>187.99288461331122</v>
      </c>
      <c r="L63" s="298">
        <v>2083</v>
      </c>
      <c r="M63" s="288">
        <f t="shared" si="8"/>
        <v>651</v>
      </c>
      <c r="P63" s="184"/>
      <c r="T63" s="162"/>
    </row>
    <row r="64" spans="1:51" x14ac:dyDescent="0.2">
      <c r="A64" s="3" t="s">
        <v>63</v>
      </c>
      <c r="B64" s="175"/>
      <c r="C64" s="257">
        <f t="shared" si="23"/>
        <v>229.96565495046215</v>
      </c>
      <c r="D64" s="258">
        <f t="shared" si="24"/>
        <v>2109.44</v>
      </c>
      <c r="E64" s="258">
        <f t="shared" si="25"/>
        <v>2425.8560000000002</v>
      </c>
      <c r="F64" s="258">
        <f t="shared" si="26"/>
        <v>2789.7339999999999</v>
      </c>
      <c r="G64" s="258">
        <f t="shared" si="27"/>
        <v>2790</v>
      </c>
      <c r="H64" s="341">
        <f t="shared" si="28"/>
        <v>2790</v>
      </c>
      <c r="I64" s="337">
        <v>219.85244259126401</v>
      </c>
      <c r="J64" s="104">
        <f t="shared" si="6"/>
        <v>10.113212359198144</v>
      </c>
      <c r="K64" s="335">
        <f t="shared" si="29"/>
        <v>229.96565495046215</v>
      </c>
      <c r="L64" s="298">
        <v>2126</v>
      </c>
      <c r="M64" s="288">
        <f t="shared" si="8"/>
        <v>664</v>
      </c>
      <c r="P64" s="184"/>
      <c r="T64" s="162"/>
    </row>
    <row r="65" spans="1:51" x14ac:dyDescent="0.2">
      <c r="A65" s="3" t="s">
        <v>64</v>
      </c>
      <c r="B65" s="175"/>
      <c r="C65" s="257">
        <f t="shared" si="23"/>
        <v>260.95166164102227</v>
      </c>
      <c r="D65" s="258">
        <f t="shared" si="24"/>
        <v>2140.4259999999999</v>
      </c>
      <c r="E65" s="258">
        <f t="shared" si="25"/>
        <v>2461.4899999999998</v>
      </c>
      <c r="F65" s="258">
        <f t="shared" si="26"/>
        <v>2830.7139999999999</v>
      </c>
      <c r="G65" s="258">
        <f t="shared" si="27"/>
        <v>2831</v>
      </c>
      <c r="H65" s="341">
        <f t="shared" si="28"/>
        <v>2831</v>
      </c>
      <c r="I65" s="337">
        <v>249.47577594744001</v>
      </c>
      <c r="J65" s="104">
        <f t="shared" si="6"/>
        <v>11.47588569358224</v>
      </c>
      <c r="K65" s="335">
        <f t="shared" si="29"/>
        <v>260.95166164102227</v>
      </c>
      <c r="L65" s="298">
        <v>2158</v>
      </c>
      <c r="M65" s="288">
        <f t="shared" si="8"/>
        <v>673</v>
      </c>
      <c r="P65" s="184"/>
      <c r="T65" s="162"/>
    </row>
    <row r="66" spans="1:51" x14ac:dyDescent="0.2">
      <c r="A66" s="3" t="s">
        <v>65</v>
      </c>
      <c r="B66" s="175"/>
      <c r="C66" s="257">
        <f t="shared" si="23"/>
        <v>256.59285225964436</v>
      </c>
      <c r="D66" s="258">
        <f t="shared" si="24"/>
        <v>2136.067</v>
      </c>
      <c r="E66" s="258">
        <f t="shared" si="25"/>
        <v>2456.4769999999999</v>
      </c>
      <c r="F66" s="258">
        <f t="shared" si="26"/>
        <v>2824.9490000000001</v>
      </c>
      <c r="G66" s="258">
        <f t="shared" si="27"/>
        <v>2825</v>
      </c>
      <c r="H66" s="341">
        <f t="shared" si="28"/>
        <v>2825</v>
      </c>
      <c r="I66" s="337">
        <v>245.30865416792003</v>
      </c>
      <c r="J66" s="104">
        <f t="shared" si="6"/>
        <v>11.284198091724321</v>
      </c>
      <c r="K66" s="335">
        <f t="shared" si="29"/>
        <v>256.59285225964436</v>
      </c>
      <c r="L66" s="298">
        <v>2153</v>
      </c>
      <c r="M66" s="288">
        <f t="shared" si="8"/>
        <v>672</v>
      </c>
      <c r="P66" s="184"/>
      <c r="T66" s="162"/>
    </row>
    <row r="67" spans="1:51" x14ac:dyDescent="0.2">
      <c r="A67" s="3" t="s">
        <v>66</v>
      </c>
      <c r="B67" s="175"/>
      <c r="C67" s="257">
        <f t="shared" si="23"/>
        <v>269.98978109358524</v>
      </c>
      <c r="D67" s="258">
        <f t="shared" si="24"/>
        <v>2149.4639999999999</v>
      </c>
      <c r="E67" s="258">
        <f t="shared" si="25"/>
        <v>2471.884</v>
      </c>
      <c r="F67" s="258">
        <f t="shared" si="26"/>
        <v>2842.6669999999999</v>
      </c>
      <c r="G67" s="258">
        <f t="shared" si="27"/>
        <v>2843</v>
      </c>
      <c r="H67" s="341">
        <f t="shared" si="28"/>
        <v>2843</v>
      </c>
      <c r="I67" s="337">
        <v>258.11642551967998</v>
      </c>
      <c r="J67" s="104">
        <f t="shared" si="6"/>
        <v>11.873355573905279</v>
      </c>
      <c r="K67" s="335">
        <f t="shared" si="29"/>
        <v>269.98978109358524</v>
      </c>
      <c r="L67" s="298">
        <v>2167</v>
      </c>
      <c r="M67" s="288">
        <f t="shared" si="8"/>
        <v>676</v>
      </c>
      <c r="P67" s="184"/>
      <c r="T67" s="162"/>
    </row>
    <row r="68" spans="1:51" x14ac:dyDescent="0.2">
      <c r="A68" s="3" t="s">
        <v>67</v>
      </c>
      <c r="B68" s="175"/>
      <c r="C68" s="257">
        <f t="shared" si="23"/>
        <v>269.27185954841718</v>
      </c>
      <c r="D68" s="258">
        <f t="shared" si="24"/>
        <v>2148.7460000000001</v>
      </c>
      <c r="E68" s="258">
        <f t="shared" si="25"/>
        <v>2471.058</v>
      </c>
      <c r="F68" s="258">
        <f t="shared" si="26"/>
        <v>2841.7170000000001</v>
      </c>
      <c r="G68" s="258">
        <f t="shared" si="27"/>
        <v>2842</v>
      </c>
      <c r="H68" s="341">
        <f t="shared" si="28"/>
        <v>2842</v>
      </c>
      <c r="I68" s="337">
        <v>257.43007605011201</v>
      </c>
      <c r="J68" s="104">
        <f t="shared" si="6"/>
        <v>11.841783498305151</v>
      </c>
      <c r="K68" s="335">
        <f t="shared" si="29"/>
        <v>269.27185954841718</v>
      </c>
      <c r="L68" s="298">
        <v>2166</v>
      </c>
      <c r="M68" s="288">
        <f t="shared" si="8"/>
        <v>676</v>
      </c>
      <c r="P68" s="184"/>
      <c r="T68" s="162"/>
    </row>
    <row r="69" spans="1:51" x14ac:dyDescent="0.2">
      <c r="A69" s="3" t="s">
        <v>68</v>
      </c>
      <c r="B69" s="175"/>
      <c r="C69" s="257">
        <f t="shared" si="23"/>
        <v>297.82206099644253</v>
      </c>
      <c r="D69" s="258">
        <f t="shared" si="24"/>
        <v>2177.2959999999998</v>
      </c>
      <c r="E69" s="258">
        <f t="shared" si="25"/>
        <v>2503.89</v>
      </c>
      <c r="F69" s="258">
        <f t="shared" si="26"/>
        <v>2879.4740000000002</v>
      </c>
      <c r="G69" s="258">
        <f t="shared" si="27"/>
        <v>2879</v>
      </c>
      <c r="H69" s="341">
        <f t="shared" si="28"/>
        <v>2879</v>
      </c>
      <c r="I69" s="337">
        <v>284.72472370596802</v>
      </c>
      <c r="J69" s="104">
        <f t="shared" si="6"/>
        <v>13.097337290474529</v>
      </c>
      <c r="K69" s="335">
        <f t="shared" si="29"/>
        <v>297.82206099644253</v>
      </c>
      <c r="L69" s="298">
        <v>2195</v>
      </c>
      <c r="M69" s="288">
        <f t="shared" si="8"/>
        <v>684</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176</v>
      </c>
      <c r="K72" s="335"/>
    </row>
    <row r="73" spans="1:51" x14ac:dyDescent="0.2">
      <c r="K73" s="335"/>
    </row>
    <row r="74" spans="1:51" x14ac:dyDescent="0.2">
      <c r="A74" s="254" t="s">
        <v>177</v>
      </c>
      <c r="K74" s="335"/>
    </row>
    <row r="76" spans="1:51" x14ac:dyDescent="0.2">
      <c r="D76" s="183" t="s">
        <v>179</v>
      </c>
      <c r="E76" s="353">
        <v>983.95899999999995</v>
      </c>
      <c r="F76" s="347"/>
      <c r="G76" s="165"/>
      <c r="H76" s="165"/>
      <c r="I76" s="348"/>
    </row>
    <row r="77" spans="1:51" x14ac:dyDescent="0.2">
      <c r="D77" s="183" t="s">
        <v>180</v>
      </c>
      <c r="E77" s="316">
        <v>35.228480999999995</v>
      </c>
      <c r="F77" s="165"/>
      <c r="G77" s="349"/>
      <c r="H77" s="165"/>
      <c r="I77" s="350"/>
      <c r="J77" s="334"/>
    </row>
    <row r="78" spans="1:51" x14ac:dyDescent="0.2">
      <c r="D78" s="183" t="s">
        <v>181</v>
      </c>
      <c r="E78" s="316">
        <v>173.64750599999999</v>
      </c>
      <c r="F78" s="165"/>
      <c r="G78" s="349"/>
      <c r="H78" s="165"/>
      <c r="I78" s="350"/>
      <c r="J78" s="334"/>
    </row>
    <row r="79" spans="1:51" x14ac:dyDescent="0.2">
      <c r="D79" s="183" t="s">
        <v>182</v>
      </c>
      <c r="E79" s="316">
        <v>221.88275000000002</v>
      </c>
      <c r="F79" s="165"/>
      <c r="G79" s="349"/>
      <c r="H79" s="165"/>
      <c r="I79" s="350"/>
      <c r="J79" s="334"/>
    </row>
    <row r="80" spans="1:51" x14ac:dyDescent="0.2">
      <c r="D80" s="183" t="s">
        <v>178</v>
      </c>
      <c r="E80" s="316">
        <v>464.75653199999999</v>
      </c>
      <c r="F80" s="165"/>
      <c r="G80" s="349"/>
      <c r="H80" s="165"/>
      <c r="I80" s="350"/>
      <c r="J80" s="334"/>
    </row>
    <row r="81" spans="5:9" ht="13.5" thickBot="1" x14ac:dyDescent="0.25">
      <c r="E81" s="346">
        <f>SUM(E76:E80)</f>
        <v>1879.4742689999998</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0"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101</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07 JULY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792.188+36</f>
        <v>828.18799999999999</v>
      </c>
      <c r="D11" s="105">
        <v>3.4</v>
      </c>
      <c r="E11" s="280">
        <f>$C$11+D11</f>
        <v>831.58799999999997</v>
      </c>
      <c r="F11" s="304"/>
      <c r="G11" s="324"/>
      <c r="H11" s="4"/>
      <c r="I11" s="1"/>
      <c r="J11" s="1"/>
    </row>
    <row r="12" spans="1:11" x14ac:dyDescent="0.2">
      <c r="A12" s="100"/>
      <c r="B12" s="114" t="s">
        <v>26</v>
      </c>
      <c r="C12" s="80"/>
      <c r="D12" s="104">
        <v>9</v>
      </c>
      <c r="E12" s="281">
        <f>$C$11+D12</f>
        <v>837.18799999999999</v>
      </c>
      <c r="F12" s="304"/>
      <c r="G12" s="324"/>
      <c r="H12" s="4"/>
      <c r="I12" s="1"/>
      <c r="J12" s="1"/>
    </row>
    <row r="13" spans="1:11" x14ac:dyDescent="0.2">
      <c r="A13" s="100"/>
      <c r="B13" s="114" t="s">
        <v>27</v>
      </c>
      <c r="C13" s="80"/>
      <c r="D13" s="104">
        <v>14</v>
      </c>
      <c r="E13" s="281">
        <f t="shared" ref="E13:E27" si="0">$C$11+D13</f>
        <v>842.18799999999999</v>
      </c>
      <c r="F13" s="304"/>
      <c r="G13" s="324"/>
      <c r="H13" s="4"/>
      <c r="I13" s="1"/>
      <c r="J13" s="1"/>
    </row>
    <row r="14" spans="1:11" x14ac:dyDescent="0.2">
      <c r="A14" s="100"/>
      <c r="B14" s="114" t="s">
        <v>28</v>
      </c>
      <c r="C14" s="80"/>
      <c r="D14" s="104">
        <v>20.6</v>
      </c>
      <c r="E14" s="281">
        <f t="shared" si="0"/>
        <v>848.78800000000001</v>
      </c>
      <c r="F14" s="304"/>
      <c r="G14" s="324"/>
      <c r="H14" s="4"/>
      <c r="I14" s="1"/>
      <c r="J14" s="1"/>
    </row>
    <row r="15" spans="1:11" x14ac:dyDescent="0.2">
      <c r="A15" s="100"/>
      <c r="B15" s="114" t="s">
        <v>29</v>
      </c>
      <c r="C15" s="80"/>
      <c r="D15" s="104" t="s">
        <v>190</v>
      </c>
      <c r="E15" s="281" t="e">
        <f t="shared" si="0"/>
        <v>#VALUE!</v>
      </c>
      <c r="F15" s="304"/>
      <c r="G15" s="324"/>
      <c r="H15" s="4"/>
      <c r="I15" s="1"/>
      <c r="J15" s="1"/>
    </row>
    <row r="16" spans="1:11" x14ac:dyDescent="0.2">
      <c r="A16" s="100"/>
      <c r="B16" s="114" t="s">
        <v>30</v>
      </c>
      <c r="C16" s="80"/>
      <c r="D16" s="104">
        <v>43.3</v>
      </c>
      <c r="E16" s="281">
        <f t="shared" si="0"/>
        <v>871.48799999999994</v>
      </c>
      <c r="F16" s="304"/>
      <c r="G16" s="324"/>
      <c r="H16" s="4"/>
      <c r="I16" s="1"/>
      <c r="J16" s="1"/>
    </row>
    <row r="17" spans="1:10" x14ac:dyDescent="0.2">
      <c r="A17" s="100"/>
      <c r="B17" s="114" t="s">
        <v>31</v>
      </c>
      <c r="C17" s="80"/>
      <c r="D17" s="104">
        <v>55.2</v>
      </c>
      <c r="E17" s="281">
        <f t="shared" si="0"/>
        <v>883.38800000000003</v>
      </c>
      <c r="F17" s="304"/>
      <c r="G17" s="324"/>
      <c r="H17" s="4"/>
      <c r="I17" s="1"/>
      <c r="J17" s="1"/>
    </row>
    <row r="18" spans="1:10" x14ac:dyDescent="0.2">
      <c r="A18" s="100"/>
      <c r="B18" s="114" t="s">
        <v>32</v>
      </c>
      <c r="C18" s="80"/>
      <c r="D18" s="104">
        <v>77.900000000000006</v>
      </c>
      <c r="E18" s="281">
        <f t="shared" si="0"/>
        <v>906.08799999999997</v>
      </c>
      <c r="F18" s="304"/>
      <c r="G18" s="324"/>
      <c r="H18" s="4"/>
      <c r="I18" s="1"/>
      <c r="J18" s="1"/>
    </row>
    <row r="19" spans="1:10" x14ac:dyDescent="0.2">
      <c r="A19" s="100"/>
      <c r="B19" s="114" t="s">
        <v>33</v>
      </c>
      <c r="C19" s="80"/>
      <c r="D19" s="104">
        <v>101.8</v>
      </c>
      <c r="E19" s="281">
        <f t="shared" si="0"/>
        <v>929.98799999999994</v>
      </c>
      <c r="F19" s="304"/>
      <c r="G19" s="324"/>
      <c r="H19" s="4"/>
      <c r="I19" s="1"/>
      <c r="J19" s="1"/>
    </row>
    <row r="20" spans="1:10" x14ac:dyDescent="0.2">
      <c r="A20" s="100"/>
      <c r="B20" s="114" t="s">
        <v>34</v>
      </c>
      <c r="C20" s="80"/>
      <c r="D20" s="104">
        <v>117.2</v>
      </c>
      <c r="E20" s="281">
        <f t="shared" si="0"/>
        <v>945.38800000000003</v>
      </c>
      <c r="F20" s="304"/>
      <c r="G20" s="324"/>
      <c r="H20" s="313"/>
      <c r="I20" s="1"/>
      <c r="J20" s="1"/>
    </row>
    <row r="21" spans="1:10" x14ac:dyDescent="0.2">
      <c r="A21" s="100"/>
      <c r="B21" s="114" t="s">
        <v>35</v>
      </c>
      <c r="C21" s="80"/>
      <c r="D21" s="104">
        <v>139.69999999999999</v>
      </c>
      <c r="E21" s="281">
        <f t="shared" si="0"/>
        <v>967.88799999999992</v>
      </c>
      <c r="F21" s="304"/>
      <c r="G21" s="324"/>
      <c r="H21" s="313"/>
      <c r="I21" s="1"/>
      <c r="J21" s="1"/>
    </row>
    <row r="22" spans="1:10" x14ac:dyDescent="0.2">
      <c r="A22" s="100"/>
      <c r="B22" s="114" t="s">
        <v>36</v>
      </c>
      <c r="C22" s="80"/>
      <c r="D22" s="104">
        <v>158.5</v>
      </c>
      <c r="E22" s="281">
        <f t="shared" si="0"/>
        <v>986.68799999999999</v>
      </c>
      <c r="F22" s="304"/>
      <c r="G22" s="324"/>
      <c r="H22" s="4"/>
      <c r="I22" s="1"/>
      <c r="J22" s="1"/>
    </row>
    <row r="23" spans="1:10" x14ac:dyDescent="0.2">
      <c r="A23" s="100"/>
      <c r="B23" s="114" t="s">
        <v>37</v>
      </c>
      <c r="C23" s="80"/>
      <c r="D23" s="104">
        <v>119.2</v>
      </c>
      <c r="E23" s="281">
        <f t="shared" si="0"/>
        <v>947.38800000000003</v>
      </c>
      <c r="F23" s="304"/>
      <c r="G23" s="324"/>
      <c r="H23" s="4"/>
      <c r="I23" s="1"/>
      <c r="J23" s="1"/>
    </row>
    <row r="24" spans="1:10" x14ac:dyDescent="0.2">
      <c r="A24" s="100"/>
      <c r="B24" s="114" t="s">
        <v>38</v>
      </c>
      <c r="C24" s="80"/>
      <c r="D24" s="104">
        <v>159.69999999999999</v>
      </c>
      <c r="E24" s="281">
        <f t="shared" si="0"/>
        <v>987.88799999999992</v>
      </c>
      <c r="F24" s="304"/>
      <c r="G24" s="324"/>
      <c r="H24" s="4"/>
      <c r="I24" s="1"/>
      <c r="J24" s="1"/>
    </row>
    <row r="25" spans="1:10" x14ac:dyDescent="0.2">
      <c r="A25" s="100"/>
      <c r="B25" s="114" t="s">
        <v>39</v>
      </c>
      <c r="C25" s="80"/>
      <c r="D25" s="104">
        <v>148.80000000000001</v>
      </c>
      <c r="E25" s="281">
        <f t="shared" si="0"/>
        <v>976.98800000000006</v>
      </c>
      <c r="F25" s="304"/>
      <c r="G25" s="324"/>
      <c r="H25" s="4"/>
      <c r="I25" s="1"/>
      <c r="J25" s="1"/>
    </row>
    <row r="26" spans="1:10" x14ac:dyDescent="0.2">
      <c r="A26" s="100"/>
      <c r="B26" s="115" t="s">
        <v>70</v>
      </c>
      <c r="C26" s="19"/>
      <c r="D26" s="102">
        <v>55.2</v>
      </c>
      <c r="E26" s="281">
        <f t="shared" si="0"/>
        <v>883.38800000000003</v>
      </c>
      <c r="F26" s="304"/>
      <c r="G26" s="324"/>
      <c r="H26" s="312"/>
      <c r="I26" s="1"/>
      <c r="J26" s="1"/>
    </row>
    <row r="27" spans="1:10" x14ac:dyDescent="0.2">
      <c r="A27" s="100"/>
      <c r="B27" s="115" t="s">
        <v>71</v>
      </c>
      <c r="C27" s="19"/>
      <c r="D27" s="102">
        <v>148.80000000000001</v>
      </c>
      <c r="E27" s="281">
        <f t="shared" si="0"/>
        <v>976.98800000000006</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828.18799999999999</v>
      </c>
      <c r="D30" s="102">
        <v>21.5</v>
      </c>
      <c r="E30" s="281">
        <f t="shared" ref="E30:E38" si="1">$C$11+D30</f>
        <v>849.68799999999999</v>
      </c>
      <c r="F30" s="304"/>
      <c r="G30" s="324"/>
      <c r="H30" s="312"/>
      <c r="I30" s="1"/>
      <c r="J30" s="1"/>
    </row>
    <row r="31" spans="1:10" x14ac:dyDescent="0.2">
      <c r="A31" s="100"/>
      <c r="B31" s="114" t="s">
        <v>98</v>
      </c>
      <c r="C31" s="80"/>
      <c r="D31" s="102">
        <v>33.9</v>
      </c>
      <c r="E31" s="281">
        <f>$C$11+D31</f>
        <v>862.08799999999997</v>
      </c>
      <c r="F31" s="304"/>
      <c r="G31" s="324"/>
      <c r="H31" s="312"/>
      <c r="I31" s="1"/>
      <c r="J31" s="1"/>
    </row>
    <row r="32" spans="1:10" x14ac:dyDescent="0.2">
      <c r="A32" s="100"/>
      <c r="B32" s="114" t="s">
        <v>41</v>
      </c>
      <c r="C32" s="80"/>
      <c r="D32" s="102">
        <v>26.8</v>
      </c>
      <c r="E32" s="281">
        <f t="shared" si="1"/>
        <v>854.98799999999994</v>
      </c>
      <c r="F32" s="304"/>
      <c r="G32" s="324"/>
      <c r="H32" s="312"/>
      <c r="I32" s="1"/>
      <c r="J32" s="1"/>
    </row>
    <row r="33" spans="1:11" x14ac:dyDescent="0.2">
      <c r="A33" s="100"/>
      <c r="B33" s="114" t="s">
        <v>42</v>
      </c>
      <c r="C33" s="80"/>
      <c r="D33" s="102">
        <v>38.1</v>
      </c>
      <c r="E33" s="281">
        <f t="shared" si="1"/>
        <v>866.28800000000001</v>
      </c>
      <c r="F33" s="304"/>
      <c r="G33" s="324"/>
      <c r="H33" s="312"/>
      <c r="I33" s="1"/>
      <c r="J33" s="1"/>
    </row>
    <row r="34" spans="1:11" x14ac:dyDescent="0.2">
      <c r="A34" s="100"/>
      <c r="B34" s="114" t="s">
        <v>43</v>
      </c>
      <c r="C34" s="80"/>
      <c r="D34" s="102">
        <v>52.2</v>
      </c>
      <c r="E34" s="281">
        <f t="shared" si="1"/>
        <v>880.38800000000003</v>
      </c>
      <c r="F34" s="304"/>
      <c r="G34" s="324"/>
      <c r="H34" s="312"/>
      <c r="I34" s="1"/>
      <c r="J34" s="1"/>
    </row>
    <row r="35" spans="1:11" x14ac:dyDescent="0.2">
      <c r="A35" s="100"/>
      <c r="B35" s="114" t="s">
        <v>44</v>
      </c>
      <c r="C35" s="80"/>
      <c r="D35" s="102">
        <v>49.2</v>
      </c>
      <c r="E35" s="281">
        <f t="shared" si="1"/>
        <v>877.38800000000003</v>
      </c>
      <c r="F35" s="304"/>
      <c r="G35" s="324"/>
      <c r="H35" s="312"/>
      <c r="I35" s="1"/>
      <c r="J35" s="1"/>
    </row>
    <row r="36" spans="1:11" x14ac:dyDescent="0.2">
      <c r="A36" s="100"/>
      <c r="B36" s="114" t="s">
        <v>45</v>
      </c>
      <c r="C36" s="80"/>
      <c r="D36" s="102">
        <v>62.4</v>
      </c>
      <c r="E36" s="281">
        <f t="shared" si="1"/>
        <v>890.58799999999997</v>
      </c>
      <c r="F36" s="304"/>
      <c r="G36" s="324"/>
      <c r="H36" s="312"/>
      <c r="I36" s="1"/>
      <c r="J36" s="1"/>
    </row>
    <row r="37" spans="1:11" x14ac:dyDescent="0.2">
      <c r="A37" s="100"/>
      <c r="B37" s="114" t="s">
        <v>46</v>
      </c>
      <c r="C37" s="80"/>
      <c r="D37" s="102">
        <v>67.400000000000006</v>
      </c>
      <c r="E37" s="281">
        <f t="shared" si="1"/>
        <v>895.58799999999997</v>
      </c>
      <c r="F37" s="304"/>
      <c r="G37" s="324"/>
      <c r="H37" s="312"/>
      <c r="I37" s="1"/>
      <c r="J37" s="1"/>
    </row>
    <row r="38" spans="1:11" x14ac:dyDescent="0.2">
      <c r="A38" s="100"/>
      <c r="B38" s="114" t="s">
        <v>47</v>
      </c>
      <c r="C38" s="80"/>
      <c r="D38" s="102">
        <v>78.8</v>
      </c>
      <c r="E38" s="281">
        <f t="shared" si="1"/>
        <v>906.98799999999994</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828.18799999999999</v>
      </c>
      <c r="D41" s="104">
        <v>43.7</v>
      </c>
      <c r="E41" s="281">
        <f t="shared" ref="E41:E61" si="2">$C$11+D41</f>
        <v>871.88800000000003</v>
      </c>
      <c r="F41" s="304"/>
      <c r="G41" s="321"/>
      <c r="H41" s="324"/>
      <c r="I41" s="312"/>
      <c r="J41" s="1"/>
      <c r="K41" s="1"/>
    </row>
    <row r="42" spans="1:11" x14ac:dyDescent="0.2">
      <c r="A42" s="100"/>
      <c r="B42" s="114" t="s">
        <v>49</v>
      </c>
      <c r="C42" s="80"/>
      <c r="D42" s="104">
        <v>52.5</v>
      </c>
      <c r="E42" s="281">
        <f t="shared" si="2"/>
        <v>880.68799999999999</v>
      </c>
      <c r="F42" s="304"/>
      <c r="G42" s="321"/>
      <c r="H42" s="324"/>
      <c r="I42" s="312"/>
      <c r="J42" s="1"/>
      <c r="K42" s="1"/>
    </row>
    <row r="43" spans="1:11" x14ac:dyDescent="0.2">
      <c r="A43" s="100"/>
      <c r="B43" s="114" t="s">
        <v>50</v>
      </c>
      <c r="C43" s="80"/>
      <c r="D43" s="104">
        <v>68.5</v>
      </c>
      <c r="E43" s="281">
        <f t="shared" si="2"/>
        <v>896.68799999999999</v>
      </c>
      <c r="F43" s="304"/>
      <c r="G43" s="321"/>
      <c r="H43" s="324"/>
      <c r="I43" s="312"/>
      <c r="J43" s="1"/>
      <c r="K43" s="1"/>
    </row>
    <row r="44" spans="1:11" x14ac:dyDescent="0.2">
      <c r="A44" s="100"/>
      <c r="B44" s="114" t="s">
        <v>51</v>
      </c>
      <c r="C44" s="80"/>
      <c r="D44" s="104">
        <v>91.2</v>
      </c>
      <c r="E44" s="280">
        <f t="shared" si="2"/>
        <v>919.38800000000003</v>
      </c>
      <c r="F44" s="304"/>
      <c r="G44" s="321"/>
      <c r="H44" s="324"/>
      <c r="I44" s="312"/>
      <c r="J44" s="1"/>
      <c r="K44" s="1"/>
    </row>
    <row r="45" spans="1:11" x14ac:dyDescent="0.2">
      <c r="A45" s="100"/>
      <c r="B45" s="114" t="s">
        <v>52</v>
      </c>
      <c r="C45" s="83" t="s">
        <v>53</v>
      </c>
      <c r="D45" s="105">
        <v>85.3</v>
      </c>
      <c r="E45" s="280">
        <f t="shared" si="2"/>
        <v>913.48799999999994</v>
      </c>
      <c r="F45" s="304"/>
      <c r="G45" s="321"/>
      <c r="H45" s="324"/>
      <c r="I45" s="312"/>
      <c r="J45" s="1"/>
      <c r="K45" s="1"/>
    </row>
    <row r="46" spans="1:11" x14ac:dyDescent="0.2">
      <c r="A46" s="100"/>
      <c r="B46" s="114" t="s">
        <v>54</v>
      </c>
      <c r="C46" s="80"/>
      <c r="D46" s="104">
        <v>100.9</v>
      </c>
      <c r="E46" s="281">
        <f t="shared" si="2"/>
        <v>929.08799999999997</v>
      </c>
      <c r="F46" s="304"/>
      <c r="G46" s="321"/>
      <c r="H46" s="324"/>
      <c r="I46" s="312"/>
      <c r="J46" s="1"/>
      <c r="K46" s="1"/>
    </row>
    <row r="47" spans="1:11" x14ac:dyDescent="0.2">
      <c r="A47" s="100"/>
      <c r="B47" s="114" t="s">
        <v>55</v>
      </c>
      <c r="C47" s="80"/>
      <c r="D47" s="104">
        <v>130.30000000000001</v>
      </c>
      <c r="E47" s="281">
        <f t="shared" si="2"/>
        <v>958.48800000000006</v>
      </c>
      <c r="F47" s="304"/>
      <c r="G47" s="321"/>
      <c r="H47" s="324"/>
      <c r="I47" s="312"/>
      <c r="J47" s="1"/>
      <c r="K47" s="1"/>
    </row>
    <row r="48" spans="1:11" x14ac:dyDescent="0.2">
      <c r="A48" s="100"/>
      <c r="B48" s="114" t="s">
        <v>56</v>
      </c>
      <c r="C48" s="80"/>
      <c r="D48" s="104">
        <v>132.4</v>
      </c>
      <c r="E48" s="281">
        <f t="shared" si="2"/>
        <v>960.58799999999997</v>
      </c>
      <c r="F48" s="304"/>
      <c r="G48" s="321"/>
      <c r="H48" s="324"/>
      <c r="I48" s="312"/>
      <c r="J48" s="1"/>
      <c r="K48" s="1"/>
    </row>
    <row r="49" spans="1:11" x14ac:dyDescent="0.2">
      <c r="A49" s="100"/>
      <c r="B49" s="114" t="s">
        <v>57</v>
      </c>
      <c r="C49" s="80"/>
      <c r="D49" s="104">
        <v>139.69999999999999</v>
      </c>
      <c r="E49" s="281">
        <f t="shared" si="2"/>
        <v>967.88799999999992</v>
      </c>
      <c r="F49" s="304"/>
      <c r="G49" s="321"/>
      <c r="H49" s="324"/>
      <c r="I49" s="312"/>
      <c r="J49" s="1"/>
      <c r="K49" s="1"/>
    </row>
    <row r="50" spans="1:11" x14ac:dyDescent="0.2">
      <c r="A50" s="100"/>
      <c r="B50" s="114" t="s">
        <v>58</v>
      </c>
      <c r="C50" s="19"/>
      <c r="D50" s="104">
        <v>149.6</v>
      </c>
      <c r="E50" s="281">
        <f t="shared" si="2"/>
        <v>977.78800000000001</v>
      </c>
      <c r="F50" s="304"/>
      <c r="G50" s="321"/>
      <c r="H50" s="324"/>
      <c r="I50" s="312"/>
      <c r="J50" s="1"/>
      <c r="K50" s="1"/>
    </row>
    <row r="51" spans="1:11" x14ac:dyDescent="0.2">
      <c r="A51" s="100"/>
      <c r="B51" s="114" t="s">
        <v>59</v>
      </c>
      <c r="C51" s="19"/>
      <c r="D51" s="104">
        <v>169.3</v>
      </c>
      <c r="E51" s="281">
        <f t="shared" si="2"/>
        <v>997.48800000000006</v>
      </c>
      <c r="F51" s="304"/>
      <c r="G51" s="321"/>
      <c r="H51" s="324"/>
      <c r="I51" s="312"/>
      <c r="J51" s="1"/>
      <c r="K51" s="1"/>
    </row>
    <row r="52" spans="1:11" x14ac:dyDescent="0.2">
      <c r="A52" s="100"/>
      <c r="B52" s="114" t="s">
        <v>60</v>
      </c>
      <c r="C52" s="19"/>
      <c r="D52" s="104">
        <v>141.80000000000001</v>
      </c>
      <c r="E52" s="281">
        <f t="shared" si="2"/>
        <v>969.98800000000006</v>
      </c>
      <c r="F52" s="304"/>
      <c r="G52" s="321"/>
      <c r="H52" s="324"/>
      <c r="I52" s="312"/>
      <c r="J52" s="1"/>
      <c r="K52" s="1"/>
    </row>
    <row r="53" spans="1:11" x14ac:dyDescent="0.2">
      <c r="A53" s="100"/>
      <c r="B53" s="114" t="s">
        <v>61</v>
      </c>
      <c r="C53" s="19"/>
      <c r="D53" s="104">
        <v>179</v>
      </c>
      <c r="E53" s="281">
        <f t="shared" si="2"/>
        <v>1007.188</v>
      </c>
      <c r="F53" s="304"/>
      <c r="G53" s="321"/>
      <c r="H53" s="324"/>
      <c r="I53" s="312"/>
      <c r="J53" s="1"/>
      <c r="K53" s="1"/>
    </row>
    <row r="54" spans="1:11" x14ac:dyDescent="0.2">
      <c r="A54" s="100"/>
      <c r="B54" s="115" t="s">
        <v>72</v>
      </c>
      <c r="C54" s="19"/>
      <c r="D54" s="106">
        <v>68.5</v>
      </c>
      <c r="E54" s="281">
        <f t="shared" si="2"/>
        <v>896.68799999999999</v>
      </c>
      <c r="F54" s="304"/>
      <c r="G54" s="321"/>
      <c r="H54" s="324"/>
      <c r="I54" s="312"/>
      <c r="J54" s="1"/>
      <c r="K54" s="1"/>
    </row>
    <row r="55" spans="1:11" x14ac:dyDescent="0.2">
      <c r="A55" s="100"/>
      <c r="B55" s="115" t="s">
        <v>73</v>
      </c>
      <c r="C55" s="19"/>
      <c r="D55" s="106">
        <v>91.2</v>
      </c>
      <c r="E55" s="281">
        <f t="shared" si="2"/>
        <v>919.38800000000003</v>
      </c>
      <c r="F55" s="304"/>
      <c r="G55" s="321"/>
      <c r="H55" s="324"/>
      <c r="I55" s="312"/>
      <c r="J55" s="1"/>
      <c r="K55" s="1"/>
    </row>
    <row r="56" spans="1:11" x14ac:dyDescent="0.2">
      <c r="A56" s="100"/>
      <c r="B56" s="115" t="s">
        <v>74</v>
      </c>
      <c r="C56" s="19"/>
      <c r="D56" s="106">
        <v>100.9</v>
      </c>
      <c r="E56" s="281">
        <f t="shared" si="2"/>
        <v>929.08799999999997</v>
      </c>
      <c r="F56" s="304"/>
      <c r="G56" s="321"/>
      <c r="H56" s="324"/>
      <c r="I56" s="312"/>
      <c r="J56" s="1"/>
      <c r="K56" s="1"/>
    </row>
    <row r="57" spans="1:11" x14ac:dyDescent="0.2">
      <c r="A57" s="100"/>
      <c r="B57" s="115" t="s">
        <v>75</v>
      </c>
      <c r="C57" s="19"/>
      <c r="D57" s="106">
        <v>130.30000000000001</v>
      </c>
      <c r="E57" s="281">
        <f t="shared" si="2"/>
        <v>958.48800000000006</v>
      </c>
      <c r="F57" s="304"/>
      <c r="G57" s="321"/>
      <c r="H57" s="324"/>
      <c r="I57" s="312"/>
      <c r="J57" s="1"/>
      <c r="K57" s="1"/>
    </row>
    <row r="58" spans="1:11" x14ac:dyDescent="0.2">
      <c r="A58" s="100"/>
      <c r="B58" s="115" t="s">
        <v>76</v>
      </c>
      <c r="C58" s="19"/>
      <c r="D58" s="106">
        <v>132.4</v>
      </c>
      <c r="E58" s="281">
        <f t="shared" si="2"/>
        <v>960.58799999999997</v>
      </c>
      <c r="F58" s="304"/>
      <c r="G58" s="321"/>
      <c r="H58" s="324"/>
      <c r="I58" s="312"/>
      <c r="J58" s="1"/>
      <c r="K58" s="1"/>
    </row>
    <row r="59" spans="1:11" x14ac:dyDescent="0.2">
      <c r="A59" s="100"/>
      <c r="B59" s="115" t="s">
        <v>77</v>
      </c>
      <c r="C59" s="19"/>
      <c r="D59" s="106">
        <v>139.69999999999999</v>
      </c>
      <c r="E59" s="281">
        <f t="shared" si="2"/>
        <v>967.88799999999992</v>
      </c>
      <c r="F59" s="304"/>
      <c r="G59" s="321"/>
      <c r="H59" s="324"/>
      <c r="I59" s="312"/>
      <c r="J59" s="1"/>
      <c r="K59" s="1"/>
    </row>
    <row r="60" spans="1:11" x14ac:dyDescent="0.2">
      <c r="A60" s="100"/>
      <c r="B60" s="115" t="s">
        <v>78</v>
      </c>
      <c r="C60" s="19"/>
      <c r="D60" s="106">
        <v>149.6</v>
      </c>
      <c r="E60" s="281">
        <f t="shared" si="2"/>
        <v>977.78800000000001</v>
      </c>
      <c r="F60" s="304"/>
      <c r="G60" s="321"/>
      <c r="H60" s="324"/>
      <c r="I60" s="312"/>
      <c r="J60" s="1"/>
      <c r="K60" s="1"/>
    </row>
    <row r="61" spans="1:11" x14ac:dyDescent="0.2">
      <c r="A61" s="100"/>
      <c r="B61" s="115" t="s">
        <v>79</v>
      </c>
      <c r="C61" s="19"/>
      <c r="D61" s="106">
        <v>179</v>
      </c>
      <c r="E61" s="281">
        <f t="shared" si="2"/>
        <v>1007.188</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828.18799999999999</v>
      </c>
      <c r="D64" s="106">
        <v>79.2</v>
      </c>
      <c r="E64" s="281">
        <f t="shared" ref="E64:E70" si="3">$C$11+D64</f>
        <v>907.38800000000003</v>
      </c>
      <c r="F64" s="304"/>
      <c r="G64" s="323"/>
      <c r="H64" s="324"/>
    </row>
    <row r="65" spans="1:8" x14ac:dyDescent="0.2">
      <c r="A65" s="100"/>
      <c r="B65" s="114" t="s">
        <v>63</v>
      </c>
      <c r="C65" s="80"/>
      <c r="D65" s="106">
        <v>101.8</v>
      </c>
      <c r="E65" s="281">
        <f t="shared" si="3"/>
        <v>929.98799999999994</v>
      </c>
      <c r="F65" s="304"/>
      <c r="G65" s="323"/>
      <c r="H65" s="324"/>
    </row>
    <row r="66" spans="1:8" x14ac:dyDescent="0.2">
      <c r="A66" s="100"/>
      <c r="B66" s="114" t="s">
        <v>64</v>
      </c>
      <c r="C66" s="80"/>
      <c r="D66" s="106">
        <v>118.6</v>
      </c>
      <c r="E66" s="281">
        <f t="shared" si="3"/>
        <v>946.78800000000001</v>
      </c>
      <c r="F66" s="304"/>
      <c r="G66" s="323"/>
      <c r="H66" s="324"/>
    </row>
    <row r="67" spans="1:8" x14ac:dyDescent="0.2">
      <c r="A67" s="100"/>
      <c r="B67" s="114" t="s">
        <v>65</v>
      </c>
      <c r="C67" s="80"/>
      <c r="D67" s="106">
        <v>116.2</v>
      </c>
      <c r="E67" s="281">
        <f t="shared" si="3"/>
        <v>944.38800000000003</v>
      </c>
      <c r="F67" s="304"/>
      <c r="G67" s="323"/>
      <c r="H67" s="324"/>
    </row>
    <row r="68" spans="1:8" x14ac:dyDescent="0.2">
      <c r="A68" s="100"/>
      <c r="B68" s="114" t="s">
        <v>88</v>
      </c>
      <c r="C68" s="80" t="s">
        <v>89</v>
      </c>
      <c r="D68" s="106">
        <v>123.4</v>
      </c>
      <c r="E68" s="281">
        <f t="shared" si="3"/>
        <v>951.58799999999997</v>
      </c>
      <c r="F68" s="304"/>
      <c r="G68" s="323"/>
      <c r="H68" s="324"/>
    </row>
    <row r="69" spans="1:8" x14ac:dyDescent="0.2">
      <c r="A69" s="100"/>
      <c r="B69" s="114" t="s">
        <v>67</v>
      </c>
      <c r="C69" s="80"/>
      <c r="D69" s="106">
        <v>123.1</v>
      </c>
      <c r="E69" s="281">
        <f t="shared" si="3"/>
        <v>951.28800000000001</v>
      </c>
      <c r="F69" s="304"/>
      <c r="G69" s="323"/>
      <c r="H69" s="324"/>
    </row>
    <row r="70" spans="1:8" x14ac:dyDescent="0.2">
      <c r="A70" s="100"/>
      <c r="B70" s="114" t="s">
        <v>68</v>
      </c>
      <c r="C70" s="80"/>
      <c r="D70" s="106">
        <v>138.5</v>
      </c>
      <c r="E70" s="281">
        <f t="shared" si="3"/>
        <v>966.68799999999999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102</v>
      </c>
      <c r="B76" s="380"/>
      <c r="C76" s="380"/>
      <c r="D76" s="380"/>
      <c r="E76" s="381"/>
    </row>
    <row r="77" spans="1:8" x14ac:dyDescent="0.2">
      <c r="A77" s="379" t="s">
        <v>197</v>
      </c>
      <c r="B77" s="382"/>
      <c r="C77" s="382"/>
      <c r="D77" s="382"/>
      <c r="E77" s="383"/>
      <c r="F77" s="354"/>
    </row>
    <row r="78" spans="1:8" x14ac:dyDescent="0.2">
      <c r="A78" s="384" t="s">
        <v>100</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103</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2"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 sqref="B1"/>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07 JULY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1401.72+42</f>
        <v>1443.72</v>
      </c>
      <c r="C11" s="101">
        <v>3.4</v>
      </c>
      <c r="D11" s="83">
        <f>B11+C11</f>
        <v>1447.1200000000001</v>
      </c>
      <c r="E11" s="177"/>
      <c r="F11" s="303"/>
      <c r="G11" s="308"/>
      <c r="H11" s="163"/>
      <c r="I11" s="162"/>
      <c r="J11" s="162"/>
    </row>
    <row r="12" spans="1:10" s="168" customFormat="1" ht="15.75" x14ac:dyDescent="0.25">
      <c r="A12" s="3" t="s">
        <v>26</v>
      </c>
      <c r="B12" s="29"/>
      <c r="C12" s="24">
        <v>9</v>
      </c>
      <c r="D12" s="80">
        <f>B11+C12</f>
        <v>1452.72</v>
      </c>
      <c r="E12" s="166"/>
      <c r="F12" s="303"/>
      <c r="G12" s="308"/>
      <c r="H12" s="163"/>
      <c r="I12" s="162"/>
      <c r="J12" s="162"/>
    </row>
    <row r="13" spans="1:10" s="168" customFormat="1" ht="15.75" x14ac:dyDescent="0.25">
      <c r="A13" s="3" t="s">
        <v>27</v>
      </c>
      <c r="B13" s="29"/>
      <c r="C13" s="24">
        <v>14</v>
      </c>
      <c r="D13" s="80">
        <f>B11+C13</f>
        <v>1457.72</v>
      </c>
      <c r="E13" s="166"/>
      <c r="F13" s="303"/>
      <c r="G13" s="308"/>
      <c r="H13" s="163"/>
      <c r="I13" s="162"/>
      <c r="J13" s="162"/>
    </row>
    <row r="14" spans="1:10" s="168" customFormat="1" ht="15.75" x14ac:dyDescent="0.25">
      <c r="A14" s="3" t="s">
        <v>28</v>
      </c>
      <c r="B14" s="29"/>
      <c r="C14" s="24">
        <v>20.6</v>
      </c>
      <c r="D14" s="80">
        <f>$B11+C14</f>
        <v>1464.32</v>
      </c>
      <c r="E14" s="166"/>
      <c r="F14" s="303"/>
      <c r="G14" s="308"/>
      <c r="H14" s="163"/>
      <c r="I14" s="162"/>
      <c r="J14" s="162"/>
    </row>
    <row r="15" spans="1:10" s="168" customFormat="1" ht="15.75" x14ac:dyDescent="0.25">
      <c r="A15" s="3" t="s">
        <v>29</v>
      </c>
      <c r="B15" s="29"/>
      <c r="C15" s="24">
        <v>29.9</v>
      </c>
      <c r="D15" s="80">
        <f>$B11+C15</f>
        <v>1473.6200000000001</v>
      </c>
      <c r="E15" s="166"/>
      <c r="F15" s="303"/>
      <c r="G15" s="308"/>
      <c r="H15" s="163"/>
      <c r="I15" s="162"/>
      <c r="J15" s="162"/>
    </row>
    <row r="16" spans="1:10" s="168" customFormat="1" ht="15.75" x14ac:dyDescent="0.25">
      <c r="A16" s="3" t="s">
        <v>30</v>
      </c>
      <c r="B16" s="29"/>
      <c r="C16" s="24">
        <v>43.3</v>
      </c>
      <c r="D16" s="80">
        <f>$B11+C16</f>
        <v>1487.02</v>
      </c>
      <c r="E16" s="166"/>
      <c r="F16" s="303"/>
      <c r="G16" s="308"/>
      <c r="H16" s="163"/>
      <c r="I16" s="162"/>
      <c r="J16" s="162"/>
    </row>
    <row r="17" spans="1:10" s="168" customFormat="1" ht="15.75" x14ac:dyDescent="0.25">
      <c r="A17" s="3" t="s">
        <v>31</v>
      </c>
      <c r="B17" s="29"/>
      <c r="C17" s="24">
        <v>55.2</v>
      </c>
      <c r="D17" s="80">
        <f>$B11+C17</f>
        <v>1498.92</v>
      </c>
      <c r="E17" s="166"/>
      <c r="F17" s="303"/>
      <c r="G17" s="308"/>
      <c r="H17" s="163"/>
      <c r="I17" s="162"/>
      <c r="J17" s="162"/>
    </row>
    <row r="18" spans="1:10" s="168" customFormat="1" ht="15.75" x14ac:dyDescent="0.25">
      <c r="A18" s="3" t="s">
        <v>32</v>
      </c>
      <c r="B18" s="29"/>
      <c r="C18" s="24">
        <v>77.900000000000006</v>
      </c>
      <c r="D18" s="80">
        <f>$B11+C18</f>
        <v>1521.6200000000001</v>
      </c>
      <c r="E18" s="166"/>
      <c r="F18" s="303"/>
      <c r="G18" s="308"/>
      <c r="H18" s="163"/>
      <c r="I18" s="162"/>
      <c r="J18" s="162"/>
    </row>
    <row r="19" spans="1:10" s="168" customFormat="1" ht="15.75" x14ac:dyDescent="0.25">
      <c r="A19" s="3" t="s">
        <v>33</v>
      </c>
      <c r="B19" s="29"/>
      <c r="C19" s="24">
        <v>101.8</v>
      </c>
      <c r="D19" s="80">
        <f>$B11+C19</f>
        <v>1545.52</v>
      </c>
      <c r="E19" s="166"/>
      <c r="F19" s="303"/>
      <c r="G19" s="308"/>
      <c r="H19" s="163"/>
      <c r="I19" s="162"/>
      <c r="J19" s="162"/>
    </row>
    <row r="20" spans="1:10" s="168" customFormat="1" ht="15.75" x14ac:dyDescent="0.25">
      <c r="A20" s="3" t="s">
        <v>34</v>
      </c>
      <c r="B20" s="29"/>
      <c r="C20" s="24">
        <v>117.2</v>
      </c>
      <c r="D20" s="80">
        <f>$B11+C20</f>
        <v>1560.92</v>
      </c>
      <c r="E20" s="166"/>
      <c r="F20" s="303"/>
      <c r="G20" s="308"/>
      <c r="H20" s="163"/>
      <c r="I20" s="162"/>
      <c r="J20" s="162"/>
    </row>
    <row r="21" spans="1:10" s="168" customFormat="1" ht="15.75" x14ac:dyDescent="0.25">
      <c r="A21" s="3" t="s">
        <v>35</v>
      </c>
      <c r="B21" s="29"/>
      <c r="C21" s="24">
        <v>139.69999999999999</v>
      </c>
      <c r="D21" s="80">
        <f>$B11+C21</f>
        <v>1583.42</v>
      </c>
      <c r="E21" s="166"/>
      <c r="F21" s="303"/>
      <c r="G21" s="308"/>
      <c r="H21" s="163"/>
      <c r="I21" s="162"/>
      <c r="J21" s="162"/>
    </row>
    <row r="22" spans="1:10" s="168" customFormat="1" ht="15.75" x14ac:dyDescent="0.25">
      <c r="A22" s="3" t="s">
        <v>36</v>
      </c>
      <c r="B22" s="29"/>
      <c r="C22" s="24">
        <v>158.5</v>
      </c>
      <c r="D22" s="80">
        <f>$B11+C22</f>
        <v>1602.22</v>
      </c>
      <c r="E22" s="166"/>
      <c r="F22" s="303"/>
      <c r="G22" s="308"/>
      <c r="H22" s="163"/>
      <c r="I22" s="162"/>
      <c r="J22" s="162"/>
    </row>
    <row r="23" spans="1:10" s="168" customFormat="1" ht="15.75" x14ac:dyDescent="0.25">
      <c r="A23" s="3" t="s">
        <v>37</v>
      </c>
      <c r="B23" s="29"/>
      <c r="C23" s="24">
        <v>119.2</v>
      </c>
      <c r="D23" s="80">
        <f>$B11+C23</f>
        <v>1562.92</v>
      </c>
      <c r="E23" s="166"/>
      <c r="F23" s="303"/>
      <c r="G23" s="308"/>
      <c r="H23" s="163"/>
      <c r="I23" s="162"/>
      <c r="J23" s="162"/>
    </row>
    <row r="24" spans="1:10" s="168" customFormat="1" ht="15.75" x14ac:dyDescent="0.25">
      <c r="A24" s="3" t="s">
        <v>38</v>
      </c>
      <c r="B24" s="29"/>
      <c r="C24" s="24">
        <v>159.69999999999999</v>
      </c>
      <c r="D24" s="80">
        <f>$B11+C24</f>
        <v>1603.42</v>
      </c>
      <c r="E24" s="166"/>
      <c r="F24" s="303"/>
      <c r="G24" s="308"/>
      <c r="H24" s="163"/>
      <c r="I24" s="162"/>
      <c r="J24" s="162"/>
    </row>
    <row r="25" spans="1:10" s="168" customFormat="1" ht="15.75" x14ac:dyDescent="0.25">
      <c r="A25" s="3" t="s">
        <v>39</v>
      </c>
      <c r="B25" s="29"/>
      <c r="C25" s="24">
        <v>148.80000000000001</v>
      </c>
      <c r="D25" s="80">
        <f>$B11+C25</f>
        <v>1592.52</v>
      </c>
      <c r="E25" s="166"/>
      <c r="F25" s="303"/>
      <c r="G25" s="308"/>
      <c r="H25" s="163"/>
      <c r="I25" s="162"/>
      <c r="J25" s="162"/>
    </row>
    <row r="26" spans="1:10" s="168" customFormat="1" ht="15.75" x14ac:dyDescent="0.25">
      <c r="A26" s="81" t="s">
        <v>70</v>
      </c>
      <c r="B26" s="175"/>
      <c r="C26" s="24">
        <v>55.2</v>
      </c>
      <c r="D26" s="80">
        <f>$B11+C26</f>
        <v>1498.92</v>
      </c>
      <c r="E26" s="166"/>
      <c r="F26" s="303"/>
      <c r="G26" s="308"/>
      <c r="H26" s="163"/>
      <c r="I26" s="162"/>
      <c r="J26" s="162"/>
    </row>
    <row r="27" spans="1:10" s="168" customFormat="1" ht="15.75" x14ac:dyDescent="0.25">
      <c r="A27" s="81" t="s">
        <v>71</v>
      </c>
      <c r="B27" s="175"/>
      <c r="C27" s="24">
        <v>148.80000000000001</v>
      </c>
      <c r="D27" s="80">
        <f>$B11+C27</f>
        <v>1592.52</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1443.72</v>
      </c>
      <c r="C30" s="24">
        <v>21.5</v>
      </c>
      <c r="D30" s="80">
        <f>$B11+C30</f>
        <v>1465.22</v>
      </c>
      <c r="E30" s="166"/>
      <c r="F30" s="303"/>
      <c r="G30" s="308"/>
      <c r="H30" s="163"/>
      <c r="I30" s="162"/>
      <c r="J30" s="162"/>
    </row>
    <row r="31" spans="1:10" s="168" customFormat="1" ht="15.75" x14ac:dyDescent="0.25">
      <c r="A31" s="3" t="s">
        <v>98</v>
      </c>
      <c r="B31" s="29"/>
      <c r="C31" s="24">
        <v>33.9</v>
      </c>
      <c r="D31" s="80">
        <f>B30+C31</f>
        <v>1477.6200000000001</v>
      </c>
      <c r="E31" s="166"/>
      <c r="F31" s="303"/>
      <c r="G31" s="308"/>
      <c r="H31" s="163"/>
      <c r="I31" s="162"/>
      <c r="J31" s="162"/>
    </row>
    <row r="32" spans="1:10" s="168" customFormat="1" ht="15.75" x14ac:dyDescent="0.25">
      <c r="A32" s="3" t="s">
        <v>41</v>
      </c>
      <c r="B32" s="29"/>
      <c r="C32" s="24">
        <v>26.8</v>
      </c>
      <c r="D32" s="80">
        <f>B30+C32</f>
        <v>1470.52</v>
      </c>
      <c r="E32" s="166"/>
      <c r="F32" s="303"/>
      <c r="G32" s="308"/>
      <c r="H32" s="163"/>
      <c r="I32" s="162"/>
      <c r="J32" s="162"/>
    </row>
    <row r="33" spans="1:10" s="168" customFormat="1" ht="15.75" x14ac:dyDescent="0.25">
      <c r="A33" s="3" t="s">
        <v>42</v>
      </c>
      <c r="B33" s="29"/>
      <c r="C33" s="24">
        <v>38.1</v>
      </c>
      <c r="D33" s="80">
        <f>B30+C33</f>
        <v>1481.82</v>
      </c>
      <c r="E33" s="166"/>
      <c r="F33" s="303"/>
      <c r="G33" s="308"/>
      <c r="H33" s="163"/>
      <c r="I33" s="162"/>
      <c r="J33" s="162"/>
    </row>
    <row r="34" spans="1:10" s="168" customFormat="1" ht="15.75" x14ac:dyDescent="0.25">
      <c r="A34" s="3" t="s">
        <v>43</v>
      </c>
      <c r="B34" s="29"/>
      <c r="C34" s="24">
        <v>52.2</v>
      </c>
      <c r="D34" s="80">
        <f>B30+C34</f>
        <v>1495.92</v>
      </c>
      <c r="E34" s="166"/>
      <c r="F34" s="303"/>
      <c r="G34" s="308"/>
      <c r="H34" s="163"/>
      <c r="I34" s="162"/>
      <c r="J34" s="162"/>
    </row>
    <row r="35" spans="1:10" s="168" customFormat="1" ht="15.75" x14ac:dyDescent="0.25">
      <c r="A35" s="3" t="s">
        <v>44</v>
      </c>
      <c r="B35" s="29"/>
      <c r="C35" s="24">
        <v>49.2</v>
      </c>
      <c r="D35" s="80">
        <f>B30+C35</f>
        <v>1492.92</v>
      </c>
      <c r="E35" s="166"/>
      <c r="F35" s="303"/>
      <c r="G35" s="308"/>
      <c r="H35" s="163"/>
      <c r="I35" s="162"/>
      <c r="J35" s="162"/>
    </row>
    <row r="36" spans="1:10" s="168" customFormat="1" ht="15.75" x14ac:dyDescent="0.25">
      <c r="A36" s="3" t="s">
        <v>45</v>
      </c>
      <c r="B36" s="29"/>
      <c r="C36" s="24">
        <v>62.4</v>
      </c>
      <c r="D36" s="80">
        <f>$B30+C36</f>
        <v>1506.1200000000001</v>
      </c>
      <c r="E36" s="166"/>
      <c r="F36" s="303"/>
      <c r="G36" s="308"/>
      <c r="H36" s="163"/>
      <c r="I36" s="162"/>
      <c r="J36" s="162"/>
    </row>
    <row r="37" spans="1:10" s="168" customFormat="1" ht="15.75" x14ac:dyDescent="0.25">
      <c r="A37" s="3" t="s">
        <v>46</v>
      </c>
      <c r="B37" s="29"/>
      <c r="C37" s="24">
        <v>67.400000000000006</v>
      </c>
      <c r="D37" s="80">
        <f>$B30+C37</f>
        <v>1511.1200000000001</v>
      </c>
      <c r="E37" s="166"/>
      <c r="F37" s="303"/>
      <c r="G37" s="308"/>
      <c r="H37" s="163"/>
      <c r="I37" s="162"/>
      <c r="J37" s="162"/>
    </row>
    <row r="38" spans="1:10" s="168" customFormat="1" ht="15.75" x14ac:dyDescent="0.25">
      <c r="A38" s="3" t="s">
        <v>47</v>
      </c>
      <c r="B38" s="29"/>
      <c r="C38" s="24">
        <v>78.8</v>
      </c>
      <c r="D38" s="80">
        <f>$B30+C38</f>
        <v>1522.52</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1443.72</v>
      </c>
      <c r="C41" s="24">
        <v>43.7</v>
      </c>
      <c r="D41" s="80">
        <f>$B41+C41</f>
        <v>1487.42</v>
      </c>
      <c r="E41" s="166"/>
      <c r="F41" s="303"/>
      <c r="G41" s="308"/>
      <c r="H41" s="163"/>
      <c r="I41" s="162"/>
      <c r="J41" s="162"/>
    </row>
    <row r="42" spans="1:10" s="168" customFormat="1" ht="15.75" x14ac:dyDescent="0.25">
      <c r="A42" s="3" t="s">
        <v>49</v>
      </c>
      <c r="B42" s="29"/>
      <c r="C42" s="24">
        <v>52.5</v>
      </c>
      <c r="D42" s="80">
        <f>$B41+C42</f>
        <v>1496.22</v>
      </c>
      <c r="E42" s="166"/>
      <c r="F42" s="303"/>
      <c r="G42" s="308"/>
      <c r="H42" s="163"/>
      <c r="I42" s="162"/>
      <c r="J42" s="162"/>
    </row>
    <row r="43" spans="1:10" s="168" customFormat="1" ht="15.75" x14ac:dyDescent="0.25">
      <c r="A43" s="3" t="s">
        <v>50</v>
      </c>
      <c r="B43" s="29"/>
      <c r="C43" s="24">
        <v>67.3</v>
      </c>
      <c r="D43" s="80">
        <f>$B41+C43</f>
        <v>1511.02</v>
      </c>
      <c r="E43" s="166"/>
      <c r="F43" s="303"/>
      <c r="G43" s="308"/>
      <c r="H43" s="163"/>
      <c r="I43" s="162"/>
      <c r="J43" s="162"/>
    </row>
    <row r="44" spans="1:10" s="168" customFormat="1" ht="15.75" x14ac:dyDescent="0.25">
      <c r="A44" s="3" t="s">
        <v>51</v>
      </c>
      <c r="B44" s="29"/>
      <c r="C44" s="24">
        <v>80</v>
      </c>
      <c r="D44" s="80">
        <f>$B41+C44</f>
        <v>1523.72</v>
      </c>
      <c r="E44" s="166"/>
      <c r="F44" s="303"/>
      <c r="G44" s="308"/>
      <c r="H44" s="163"/>
      <c r="I44" s="162"/>
      <c r="J44" s="162"/>
    </row>
    <row r="45" spans="1:10" s="168" customFormat="1" ht="15.75" x14ac:dyDescent="0.25">
      <c r="A45" s="82" t="s">
        <v>52</v>
      </c>
      <c r="B45" s="83" t="s">
        <v>53</v>
      </c>
      <c r="C45" s="333">
        <v>64.900000000000006</v>
      </c>
      <c r="D45" s="83">
        <f>$B41+C45</f>
        <v>1508.6200000000001</v>
      </c>
      <c r="E45" s="177"/>
      <c r="F45" s="303"/>
      <c r="G45" s="308"/>
      <c r="H45" s="163"/>
      <c r="I45" s="162"/>
      <c r="J45" s="162"/>
    </row>
    <row r="46" spans="1:10" s="168" customFormat="1" ht="15.75" x14ac:dyDescent="0.25">
      <c r="A46" s="3" t="s">
        <v>54</v>
      </c>
      <c r="B46" s="29"/>
      <c r="C46" s="24">
        <v>82.2</v>
      </c>
      <c r="D46" s="80">
        <f>$B41+C46</f>
        <v>1525.92</v>
      </c>
      <c r="E46" s="166"/>
      <c r="F46" s="303"/>
      <c r="G46" s="308"/>
      <c r="H46" s="163"/>
      <c r="I46" s="162"/>
      <c r="J46" s="162"/>
    </row>
    <row r="47" spans="1:10" s="168" customFormat="1" ht="15.75" x14ac:dyDescent="0.25">
      <c r="A47" s="3" t="s">
        <v>55</v>
      </c>
      <c r="B47" s="29"/>
      <c r="C47" s="24">
        <v>105.2</v>
      </c>
      <c r="D47" s="80">
        <f>$B41+C47</f>
        <v>1548.92</v>
      </c>
      <c r="E47" s="166"/>
      <c r="F47" s="303"/>
      <c r="G47" s="308"/>
      <c r="H47" s="163"/>
      <c r="I47" s="162"/>
      <c r="J47" s="162"/>
    </row>
    <row r="48" spans="1:10" s="168" customFormat="1" ht="15.75" x14ac:dyDescent="0.25">
      <c r="A48" s="3" t="s">
        <v>56</v>
      </c>
      <c r="B48" s="29"/>
      <c r="C48" s="24">
        <v>108.3</v>
      </c>
      <c r="D48" s="80">
        <f>$B41+C48</f>
        <v>1552.02</v>
      </c>
      <c r="E48" s="166"/>
      <c r="F48" s="303"/>
      <c r="G48" s="308"/>
      <c r="H48" s="163"/>
      <c r="I48" s="162"/>
      <c r="J48" s="162"/>
    </row>
    <row r="49" spans="1:10" s="168" customFormat="1" ht="15.75" x14ac:dyDescent="0.25">
      <c r="A49" s="3" t="s">
        <v>57</v>
      </c>
      <c r="B49" s="29"/>
      <c r="C49" s="24">
        <v>125.8</v>
      </c>
      <c r="D49" s="80">
        <f>$B41+C49</f>
        <v>1569.52</v>
      </c>
      <c r="E49" s="166"/>
      <c r="F49" s="303"/>
      <c r="G49" s="308"/>
      <c r="H49" s="163"/>
      <c r="I49" s="162"/>
      <c r="J49" s="162"/>
    </row>
    <row r="50" spans="1:10" s="168" customFormat="1" ht="15.75" x14ac:dyDescent="0.25">
      <c r="A50" s="3" t="s">
        <v>58</v>
      </c>
      <c r="B50" s="165"/>
      <c r="C50" s="24">
        <v>146.69999999999999</v>
      </c>
      <c r="D50" s="80">
        <f>$B41+C50</f>
        <v>1590.42</v>
      </c>
      <c r="E50" s="166"/>
      <c r="F50" s="303"/>
      <c r="G50" s="308"/>
      <c r="H50" s="163"/>
      <c r="I50" s="162"/>
      <c r="J50" s="162"/>
    </row>
    <row r="51" spans="1:10" s="168" customFormat="1" ht="15.75" x14ac:dyDescent="0.25">
      <c r="A51" s="3" t="s">
        <v>59</v>
      </c>
      <c r="B51" s="165"/>
      <c r="C51" s="24">
        <v>131.1</v>
      </c>
      <c r="D51" s="80">
        <f>$B41+C51</f>
        <v>1574.82</v>
      </c>
      <c r="E51" s="166"/>
      <c r="F51" s="303"/>
      <c r="G51" s="308"/>
      <c r="H51" s="163"/>
      <c r="I51" s="162"/>
      <c r="J51" s="162"/>
    </row>
    <row r="52" spans="1:10" s="168" customFormat="1" ht="15.75" x14ac:dyDescent="0.25">
      <c r="A52" s="3" t="s">
        <v>60</v>
      </c>
      <c r="B52" s="165"/>
      <c r="C52" s="24">
        <v>128.9</v>
      </c>
      <c r="D52" s="80">
        <f>$B41+C52</f>
        <v>1572.6200000000001</v>
      </c>
      <c r="E52" s="166"/>
      <c r="F52" s="303"/>
      <c r="G52" s="308"/>
      <c r="H52" s="163"/>
      <c r="I52" s="162"/>
      <c r="J52" s="162"/>
    </row>
    <row r="53" spans="1:10" s="168" customFormat="1" ht="15.75" x14ac:dyDescent="0.25">
      <c r="A53" s="3" t="s">
        <v>61</v>
      </c>
      <c r="B53" s="165"/>
      <c r="C53" s="24">
        <v>148.1</v>
      </c>
      <c r="D53" s="80">
        <f>$B41+C53</f>
        <v>1591.82</v>
      </c>
      <c r="E53" s="166"/>
      <c r="F53" s="303"/>
      <c r="G53" s="308"/>
      <c r="H53" s="163"/>
      <c r="I53" s="162"/>
      <c r="J53" s="162"/>
    </row>
    <row r="54" spans="1:10" s="168" customFormat="1" ht="15.75" x14ac:dyDescent="0.25">
      <c r="A54" s="81" t="s">
        <v>72</v>
      </c>
      <c r="B54" s="175"/>
      <c r="C54" s="24">
        <v>67.3</v>
      </c>
      <c r="D54" s="80">
        <f>$B41+C54</f>
        <v>1511.02</v>
      </c>
      <c r="E54" s="166"/>
      <c r="F54" s="303"/>
      <c r="G54" s="308"/>
      <c r="H54" s="163"/>
      <c r="I54" s="162"/>
      <c r="J54" s="162"/>
    </row>
    <row r="55" spans="1:10" s="168" customFormat="1" ht="15.75" x14ac:dyDescent="0.25">
      <c r="A55" s="81" t="s">
        <v>73</v>
      </c>
      <c r="B55" s="175"/>
      <c r="C55" s="24">
        <v>80</v>
      </c>
      <c r="D55" s="80">
        <f>$B41+C55</f>
        <v>1523.72</v>
      </c>
      <c r="E55" s="166"/>
      <c r="F55" s="303"/>
      <c r="G55" s="308"/>
      <c r="H55" s="163"/>
      <c r="I55" s="162"/>
      <c r="J55" s="162"/>
    </row>
    <row r="56" spans="1:10" s="168" customFormat="1" ht="15.75" x14ac:dyDescent="0.25">
      <c r="A56" s="81" t="s">
        <v>74</v>
      </c>
      <c r="B56" s="175"/>
      <c r="C56" s="24">
        <v>82.2</v>
      </c>
      <c r="D56" s="80">
        <f>$B41+C56</f>
        <v>1525.92</v>
      </c>
      <c r="E56" s="166"/>
      <c r="F56" s="303"/>
      <c r="G56" s="308"/>
      <c r="H56" s="163"/>
      <c r="I56" s="162"/>
      <c r="J56" s="162"/>
    </row>
    <row r="57" spans="1:10" s="168" customFormat="1" ht="15.75" x14ac:dyDescent="0.25">
      <c r="A57" s="81" t="s">
        <v>75</v>
      </c>
      <c r="B57" s="175"/>
      <c r="C57" s="24">
        <v>105.2</v>
      </c>
      <c r="D57" s="80">
        <f>$B41+C57</f>
        <v>1548.92</v>
      </c>
      <c r="E57" s="166"/>
      <c r="F57" s="303"/>
      <c r="G57" s="308"/>
      <c r="H57" s="163"/>
      <c r="I57" s="162"/>
      <c r="J57" s="162"/>
    </row>
    <row r="58" spans="1:10" s="168" customFormat="1" ht="15.75" x14ac:dyDescent="0.25">
      <c r="A58" s="81" t="s">
        <v>76</v>
      </c>
      <c r="B58" s="175"/>
      <c r="C58" s="24">
        <v>108.3</v>
      </c>
      <c r="D58" s="80">
        <f>$B41+C58</f>
        <v>1552.02</v>
      </c>
      <c r="E58" s="166"/>
      <c r="F58" s="303"/>
      <c r="G58" s="308"/>
      <c r="H58" s="163"/>
      <c r="I58" s="162"/>
      <c r="J58" s="162"/>
    </row>
    <row r="59" spans="1:10" s="168" customFormat="1" ht="15.75" x14ac:dyDescent="0.25">
      <c r="A59" s="81" t="s">
        <v>77</v>
      </c>
      <c r="B59" s="175"/>
      <c r="C59" s="24">
        <v>125.8</v>
      </c>
      <c r="D59" s="80">
        <f>$B41+C59</f>
        <v>1569.52</v>
      </c>
      <c r="E59" s="166"/>
      <c r="F59" s="303"/>
      <c r="G59" s="308"/>
      <c r="H59" s="163"/>
      <c r="I59" s="162"/>
      <c r="J59" s="162"/>
    </row>
    <row r="60" spans="1:10" s="168" customFormat="1" ht="15.75" x14ac:dyDescent="0.25">
      <c r="A60" s="81" t="s">
        <v>78</v>
      </c>
      <c r="B60" s="175"/>
      <c r="C60" s="24">
        <v>146.69999999999999</v>
      </c>
      <c r="D60" s="80">
        <f>$B41+C60</f>
        <v>1590.42</v>
      </c>
      <c r="E60" s="166"/>
      <c r="F60" s="303"/>
      <c r="G60" s="308"/>
      <c r="H60" s="163"/>
      <c r="I60" s="162"/>
      <c r="J60" s="162"/>
    </row>
    <row r="61" spans="1:10" s="168" customFormat="1" ht="15.75" x14ac:dyDescent="0.25">
      <c r="A61" s="81" t="s">
        <v>79</v>
      </c>
      <c r="B61" s="175"/>
      <c r="C61" s="24">
        <v>148.1</v>
      </c>
      <c r="D61" s="80">
        <f>$B41+C61</f>
        <v>1591.82</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1443.72</v>
      </c>
      <c r="C64" s="24">
        <v>79.2</v>
      </c>
      <c r="D64" s="80">
        <f>$B41+C64</f>
        <v>1522.92</v>
      </c>
      <c r="E64" s="166"/>
      <c r="F64" s="303"/>
      <c r="G64" s="308"/>
      <c r="H64" s="163"/>
      <c r="I64" s="162"/>
      <c r="J64" s="162"/>
    </row>
    <row r="65" spans="1:10" s="168" customFormat="1" ht="15.75" x14ac:dyDescent="0.25">
      <c r="A65" s="3" t="s">
        <v>63</v>
      </c>
      <c r="B65" s="29"/>
      <c r="C65" s="24">
        <v>101.8</v>
      </c>
      <c r="D65" s="80">
        <f>$B41+C65</f>
        <v>1545.52</v>
      </c>
      <c r="E65" s="166"/>
      <c r="F65" s="303"/>
      <c r="G65" s="308"/>
      <c r="H65" s="163"/>
      <c r="I65" s="162"/>
      <c r="J65" s="162"/>
    </row>
    <row r="66" spans="1:10" s="168" customFormat="1" ht="15.75" x14ac:dyDescent="0.25">
      <c r="A66" s="3" t="s">
        <v>64</v>
      </c>
      <c r="B66" s="29"/>
      <c r="C66" s="24">
        <v>118.6</v>
      </c>
      <c r="D66" s="80">
        <f>$B41+C66</f>
        <v>1562.32</v>
      </c>
      <c r="E66" s="166"/>
      <c r="F66" s="303"/>
      <c r="G66" s="308"/>
      <c r="H66" s="163"/>
      <c r="I66" s="162"/>
      <c r="J66" s="162"/>
    </row>
    <row r="67" spans="1:10" s="168" customFormat="1" ht="15.75" x14ac:dyDescent="0.25">
      <c r="A67" s="3" t="s">
        <v>65</v>
      </c>
      <c r="B67" s="29"/>
      <c r="C67" s="24">
        <v>116.2</v>
      </c>
      <c r="D67" s="80">
        <f>$B41+C67</f>
        <v>1559.92</v>
      </c>
      <c r="E67" s="166"/>
      <c r="F67" s="303"/>
      <c r="G67" s="308"/>
      <c r="H67" s="163"/>
      <c r="I67" s="162"/>
      <c r="J67" s="162"/>
    </row>
    <row r="68" spans="1:10" s="168" customFormat="1" ht="15.75" x14ac:dyDescent="0.25">
      <c r="A68" s="3" t="s">
        <v>88</v>
      </c>
      <c r="B68" s="80" t="s">
        <v>89</v>
      </c>
      <c r="C68" s="24">
        <v>123.4</v>
      </c>
      <c r="D68" s="80">
        <f>$B41+C68</f>
        <v>1567.1200000000001</v>
      </c>
      <c r="E68" s="166"/>
      <c r="F68" s="303"/>
      <c r="G68" s="308"/>
      <c r="H68" s="163"/>
      <c r="I68" s="162"/>
      <c r="J68" s="162"/>
    </row>
    <row r="69" spans="1:10" s="168" customFormat="1" ht="15.75" x14ac:dyDescent="0.25">
      <c r="A69" s="3" t="s">
        <v>67</v>
      </c>
      <c r="B69" s="29"/>
      <c r="C69" s="24">
        <v>123.1</v>
      </c>
      <c r="D69" s="80">
        <f>$B41+C69</f>
        <v>1566.82</v>
      </c>
      <c r="E69" s="166"/>
      <c r="F69" s="303"/>
      <c r="G69" s="308"/>
      <c r="H69" s="163"/>
      <c r="I69" s="162"/>
      <c r="J69" s="162"/>
    </row>
    <row r="70" spans="1:10" s="168" customFormat="1" ht="15.75" x14ac:dyDescent="0.25">
      <c r="A70" s="3" t="s">
        <v>68</v>
      </c>
      <c r="B70" s="29"/>
      <c r="C70" s="24">
        <v>138.5</v>
      </c>
      <c r="D70" s="80">
        <f>$B41+C70</f>
        <v>1582.22</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07 JULY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1406.12+41</f>
        <v>1447.12</v>
      </c>
      <c r="C83" s="101">
        <f t="shared" ref="C83:C99" si="0">C11</f>
        <v>3.4</v>
      </c>
      <c r="D83" s="83">
        <f>B83+C83</f>
        <v>1450.52</v>
      </c>
      <c r="E83" s="177"/>
      <c r="F83" s="303"/>
      <c r="G83" s="308"/>
      <c r="H83" s="163"/>
      <c r="I83" s="162"/>
      <c r="J83" s="162"/>
    </row>
    <row r="84" spans="1:10" s="168" customFormat="1" ht="15.75" x14ac:dyDescent="0.25">
      <c r="A84" s="3" t="s">
        <v>26</v>
      </c>
      <c r="B84" s="29"/>
      <c r="C84" s="24">
        <f t="shared" si="0"/>
        <v>9</v>
      </c>
      <c r="D84" s="80">
        <f>B83+C84</f>
        <v>1456.12</v>
      </c>
      <c r="E84" s="166"/>
      <c r="F84" s="303"/>
      <c r="G84" s="308"/>
      <c r="H84" s="163"/>
      <c r="I84" s="162"/>
      <c r="J84" s="162"/>
    </row>
    <row r="85" spans="1:10" s="168" customFormat="1" ht="15.75" x14ac:dyDescent="0.25">
      <c r="A85" s="3" t="s">
        <v>27</v>
      </c>
      <c r="B85" s="29"/>
      <c r="C85" s="24">
        <f t="shared" si="0"/>
        <v>14</v>
      </c>
      <c r="D85" s="80">
        <f>B83+C85</f>
        <v>1461.12</v>
      </c>
      <c r="E85" s="166"/>
      <c r="F85" s="303"/>
      <c r="G85" s="308"/>
      <c r="H85" s="163"/>
      <c r="I85" s="162"/>
      <c r="J85" s="162"/>
    </row>
    <row r="86" spans="1:10" s="168" customFormat="1" ht="15.75" x14ac:dyDescent="0.25">
      <c r="A86" s="3" t="s">
        <v>28</v>
      </c>
      <c r="B86" s="29"/>
      <c r="C86" s="24">
        <f t="shared" si="0"/>
        <v>20.6</v>
      </c>
      <c r="D86" s="80">
        <f>$B83+C86</f>
        <v>1467.7199999999998</v>
      </c>
      <c r="E86" s="166"/>
      <c r="F86" s="303"/>
      <c r="G86" s="308"/>
      <c r="H86" s="163"/>
      <c r="I86" s="162"/>
      <c r="J86" s="162"/>
    </row>
    <row r="87" spans="1:10" s="168" customFormat="1" ht="15.75" x14ac:dyDescent="0.25">
      <c r="A87" s="3" t="s">
        <v>29</v>
      </c>
      <c r="B87" s="29"/>
      <c r="C87" s="24">
        <f t="shared" si="0"/>
        <v>29.9</v>
      </c>
      <c r="D87" s="80">
        <f>$B83+C87</f>
        <v>1477.02</v>
      </c>
      <c r="E87" s="166"/>
      <c r="F87" s="303"/>
      <c r="G87" s="308"/>
      <c r="H87" s="163"/>
      <c r="I87" s="162"/>
      <c r="J87" s="162"/>
    </row>
    <row r="88" spans="1:10" s="168" customFormat="1" ht="15.75" x14ac:dyDescent="0.25">
      <c r="A88" s="3" t="s">
        <v>30</v>
      </c>
      <c r="B88" s="29"/>
      <c r="C88" s="24">
        <f t="shared" si="0"/>
        <v>43.3</v>
      </c>
      <c r="D88" s="80">
        <f>$B83+C88</f>
        <v>1490.4199999999998</v>
      </c>
      <c r="E88" s="166"/>
      <c r="F88" s="303"/>
      <c r="G88" s="308"/>
      <c r="H88" s="163"/>
      <c r="I88" s="162"/>
      <c r="J88" s="162"/>
    </row>
    <row r="89" spans="1:10" s="168" customFormat="1" ht="15.75" x14ac:dyDescent="0.25">
      <c r="A89" s="3" t="s">
        <v>31</v>
      </c>
      <c r="B89" s="29"/>
      <c r="C89" s="24">
        <f t="shared" si="0"/>
        <v>55.2</v>
      </c>
      <c r="D89" s="80">
        <f>$B83+C89</f>
        <v>1502.32</v>
      </c>
      <c r="E89" s="166"/>
      <c r="F89" s="303"/>
      <c r="G89" s="308"/>
      <c r="H89" s="163"/>
      <c r="I89" s="162"/>
      <c r="J89" s="162"/>
    </row>
    <row r="90" spans="1:10" s="168" customFormat="1" ht="15.75" x14ac:dyDescent="0.25">
      <c r="A90" s="3" t="s">
        <v>32</v>
      </c>
      <c r="B90" s="29"/>
      <c r="C90" s="24">
        <f t="shared" si="0"/>
        <v>77.900000000000006</v>
      </c>
      <c r="D90" s="80">
        <f>$B83+C90</f>
        <v>1525.02</v>
      </c>
      <c r="E90" s="166"/>
      <c r="F90" s="303"/>
      <c r="G90" s="308"/>
      <c r="H90" s="163"/>
      <c r="I90" s="162"/>
      <c r="J90" s="162"/>
    </row>
    <row r="91" spans="1:10" s="168" customFormat="1" ht="15.75" x14ac:dyDescent="0.25">
      <c r="A91" s="3" t="s">
        <v>33</v>
      </c>
      <c r="B91" s="29"/>
      <c r="C91" s="24">
        <f t="shared" si="0"/>
        <v>101.8</v>
      </c>
      <c r="D91" s="80">
        <f>$B83+C91</f>
        <v>1548.9199999999998</v>
      </c>
      <c r="E91" s="166"/>
      <c r="F91" s="303"/>
      <c r="G91" s="308"/>
      <c r="H91" s="163"/>
      <c r="I91" s="162"/>
      <c r="J91" s="162"/>
    </row>
    <row r="92" spans="1:10" s="168" customFormat="1" ht="15.75" x14ac:dyDescent="0.25">
      <c r="A92" s="3" t="s">
        <v>34</v>
      </c>
      <c r="B92" s="29"/>
      <c r="C92" s="24">
        <f t="shared" si="0"/>
        <v>117.2</v>
      </c>
      <c r="D92" s="80">
        <f>$B83+C92</f>
        <v>1564.32</v>
      </c>
      <c r="E92" s="166"/>
      <c r="F92" s="303"/>
      <c r="G92" s="308"/>
      <c r="H92" s="163"/>
      <c r="I92" s="162"/>
      <c r="J92" s="162"/>
    </row>
    <row r="93" spans="1:10" s="168" customFormat="1" ht="15.75" x14ac:dyDescent="0.25">
      <c r="A93" s="3" t="s">
        <v>35</v>
      </c>
      <c r="B93" s="29"/>
      <c r="C93" s="24">
        <f t="shared" si="0"/>
        <v>139.69999999999999</v>
      </c>
      <c r="D93" s="80">
        <f>$B83+C93</f>
        <v>1586.82</v>
      </c>
      <c r="E93" s="166"/>
      <c r="F93" s="303"/>
      <c r="G93" s="308"/>
      <c r="H93" s="163"/>
      <c r="I93" s="162"/>
      <c r="J93" s="162"/>
    </row>
    <row r="94" spans="1:10" s="168" customFormat="1" ht="15.75" x14ac:dyDescent="0.25">
      <c r="A94" s="3" t="s">
        <v>36</v>
      </c>
      <c r="B94" s="29"/>
      <c r="C94" s="24">
        <f t="shared" si="0"/>
        <v>158.5</v>
      </c>
      <c r="D94" s="80">
        <f>$B83+C94</f>
        <v>1605.62</v>
      </c>
      <c r="E94" s="166"/>
      <c r="F94" s="303"/>
      <c r="G94" s="308"/>
      <c r="H94" s="163"/>
      <c r="I94" s="162"/>
      <c r="J94" s="162"/>
    </row>
    <row r="95" spans="1:10" s="168" customFormat="1" ht="15.75" x14ac:dyDescent="0.25">
      <c r="A95" s="3" t="s">
        <v>37</v>
      </c>
      <c r="B95" s="29"/>
      <c r="C95" s="24">
        <f t="shared" si="0"/>
        <v>119.2</v>
      </c>
      <c r="D95" s="80">
        <f>$B83+C95</f>
        <v>1566.32</v>
      </c>
      <c r="E95" s="166"/>
      <c r="F95" s="303"/>
      <c r="G95" s="308"/>
      <c r="H95" s="163"/>
      <c r="I95" s="162"/>
      <c r="J95" s="162"/>
    </row>
    <row r="96" spans="1:10" s="168" customFormat="1" ht="15.75" x14ac:dyDescent="0.25">
      <c r="A96" s="3" t="s">
        <v>38</v>
      </c>
      <c r="B96" s="29"/>
      <c r="C96" s="24">
        <f t="shared" si="0"/>
        <v>159.69999999999999</v>
      </c>
      <c r="D96" s="80">
        <f>$B83+C96</f>
        <v>1606.82</v>
      </c>
      <c r="E96" s="166"/>
      <c r="F96" s="303"/>
      <c r="G96" s="308"/>
      <c r="H96" s="163"/>
      <c r="I96" s="162"/>
      <c r="J96" s="162"/>
    </row>
    <row r="97" spans="1:10" s="168" customFormat="1" ht="15.75" x14ac:dyDescent="0.25">
      <c r="A97" s="3" t="s">
        <v>39</v>
      </c>
      <c r="B97" s="29"/>
      <c r="C97" s="24">
        <f t="shared" si="0"/>
        <v>148.80000000000001</v>
      </c>
      <c r="D97" s="80">
        <f>$B83+C97</f>
        <v>1595.9199999999998</v>
      </c>
      <c r="E97" s="166"/>
      <c r="F97" s="303"/>
      <c r="G97" s="308"/>
      <c r="H97" s="163"/>
      <c r="I97" s="162"/>
      <c r="J97" s="162"/>
    </row>
    <row r="98" spans="1:10" s="168" customFormat="1" ht="15.75" x14ac:dyDescent="0.25">
      <c r="A98" s="81" t="s">
        <v>70</v>
      </c>
      <c r="B98" s="175"/>
      <c r="C98" s="24">
        <f t="shared" si="0"/>
        <v>55.2</v>
      </c>
      <c r="D98" s="80">
        <f>$B83+C98</f>
        <v>1502.32</v>
      </c>
      <c r="E98" s="166"/>
      <c r="F98" s="303"/>
      <c r="G98" s="308"/>
      <c r="H98" s="163"/>
      <c r="I98" s="162"/>
      <c r="J98" s="162"/>
    </row>
    <row r="99" spans="1:10" s="168" customFormat="1" ht="15.75" x14ac:dyDescent="0.25">
      <c r="A99" s="81" t="s">
        <v>71</v>
      </c>
      <c r="B99" s="175"/>
      <c r="C99" s="24">
        <f t="shared" si="0"/>
        <v>148.80000000000001</v>
      </c>
      <c r="D99" s="80">
        <f>$B83+C99</f>
        <v>1595.9199999999998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1447.12</v>
      </c>
      <c r="C102" s="24">
        <f t="shared" ref="C102:C110" si="1">C30</f>
        <v>21.5</v>
      </c>
      <c r="D102" s="80">
        <f>$B83+C102</f>
        <v>1468.62</v>
      </c>
      <c r="E102" s="166"/>
      <c r="F102" s="303"/>
      <c r="G102" s="308"/>
      <c r="H102" s="163"/>
      <c r="I102" s="162"/>
      <c r="J102" s="162"/>
    </row>
    <row r="103" spans="1:10" s="168" customFormat="1" ht="15.75" x14ac:dyDescent="0.25">
      <c r="A103" s="3" t="s">
        <v>98</v>
      </c>
      <c r="B103" s="29"/>
      <c r="C103" s="24">
        <f t="shared" si="1"/>
        <v>33.9</v>
      </c>
      <c r="D103" s="80">
        <f>B102+C103</f>
        <v>1481.02</v>
      </c>
      <c r="E103" s="166"/>
      <c r="F103" s="303"/>
      <c r="G103" s="308"/>
      <c r="H103" s="163"/>
      <c r="I103" s="162"/>
      <c r="J103" s="162"/>
    </row>
    <row r="104" spans="1:10" s="168" customFormat="1" ht="15.75" x14ac:dyDescent="0.25">
      <c r="A104" s="3" t="s">
        <v>41</v>
      </c>
      <c r="B104" s="29"/>
      <c r="C104" s="24">
        <f t="shared" si="1"/>
        <v>26.8</v>
      </c>
      <c r="D104" s="80">
        <f>B102+C104</f>
        <v>1473.9199999999998</v>
      </c>
      <c r="E104" s="166"/>
      <c r="F104" s="303"/>
      <c r="G104" s="308"/>
      <c r="H104" s="163"/>
      <c r="I104" s="162"/>
      <c r="J104" s="162"/>
    </row>
    <row r="105" spans="1:10" s="168" customFormat="1" ht="15.75" x14ac:dyDescent="0.25">
      <c r="A105" s="3" t="s">
        <v>42</v>
      </c>
      <c r="B105" s="29"/>
      <c r="C105" s="24">
        <f t="shared" si="1"/>
        <v>38.1</v>
      </c>
      <c r="D105" s="80">
        <f>B102+C105</f>
        <v>1485.2199999999998</v>
      </c>
      <c r="E105" s="166"/>
      <c r="F105" s="303"/>
      <c r="G105" s="308"/>
      <c r="H105" s="163"/>
      <c r="I105" s="162"/>
      <c r="J105" s="162"/>
    </row>
    <row r="106" spans="1:10" s="168" customFormat="1" ht="15.75" x14ac:dyDescent="0.25">
      <c r="A106" s="3" t="s">
        <v>43</v>
      </c>
      <c r="B106" s="29"/>
      <c r="C106" s="24">
        <f t="shared" si="1"/>
        <v>52.2</v>
      </c>
      <c r="D106" s="80">
        <f>B102+C106</f>
        <v>1499.32</v>
      </c>
      <c r="E106" s="166"/>
      <c r="F106" s="303"/>
      <c r="G106" s="308"/>
      <c r="H106" s="163"/>
      <c r="I106" s="162"/>
      <c r="J106" s="162"/>
    </row>
    <row r="107" spans="1:10" s="168" customFormat="1" ht="15.75" x14ac:dyDescent="0.25">
      <c r="A107" s="3" t="s">
        <v>44</v>
      </c>
      <c r="B107" s="29"/>
      <c r="C107" s="24">
        <f t="shared" si="1"/>
        <v>49.2</v>
      </c>
      <c r="D107" s="80">
        <f>B102+C107</f>
        <v>1496.32</v>
      </c>
      <c r="E107" s="166"/>
      <c r="F107" s="303"/>
      <c r="G107" s="308"/>
      <c r="H107" s="163"/>
      <c r="I107" s="162"/>
      <c r="J107" s="162"/>
    </row>
    <row r="108" spans="1:10" s="168" customFormat="1" ht="15.75" x14ac:dyDescent="0.25">
      <c r="A108" s="3" t="s">
        <v>45</v>
      </c>
      <c r="B108" s="29"/>
      <c r="C108" s="24">
        <f t="shared" si="1"/>
        <v>62.4</v>
      </c>
      <c r="D108" s="80">
        <f>$B102+C108</f>
        <v>1509.52</v>
      </c>
      <c r="E108" s="166"/>
      <c r="F108" s="303"/>
      <c r="G108" s="308"/>
      <c r="H108" s="163"/>
      <c r="I108" s="162"/>
      <c r="J108" s="162"/>
    </row>
    <row r="109" spans="1:10" s="168" customFormat="1" ht="15.75" x14ac:dyDescent="0.25">
      <c r="A109" s="3" t="s">
        <v>46</v>
      </c>
      <c r="B109" s="29"/>
      <c r="C109" s="24">
        <f t="shared" si="1"/>
        <v>67.400000000000006</v>
      </c>
      <c r="D109" s="80">
        <f>$B102+C109</f>
        <v>1514.52</v>
      </c>
      <c r="E109" s="166"/>
      <c r="F109" s="303"/>
      <c r="G109" s="308"/>
      <c r="H109" s="163"/>
      <c r="I109" s="162"/>
      <c r="J109" s="162"/>
    </row>
    <row r="110" spans="1:10" s="168" customFormat="1" ht="15.75" x14ac:dyDescent="0.25">
      <c r="A110" s="3" t="s">
        <v>47</v>
      </c>
      <c r="B110" s="29"/>
      <c r="C110" s="24">
        <f t="shared" si="1"/>
        <v>78.8</v>
      </c>
      <c r="D110" s="80">
        <f>$B102+C110</f>
        <v>1525.9199999999998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1447.12</v>
      </c>
      <c r="C113" s="24">
        <f t="shared" ref="C113:C133" si="2">C41</f>
        <v>43.7</v>
      </c>
      <c r="D113" s="80">
        <f>$B113+C113</f>
        <v>1490.82</v>
      </c>
      <c r="E113" s="166"/>
      <c r="F113" s="303"/>
      <c r="G113" s="308"/>
      <c r="H113" s="163"/>
      <c r="I113" s="162"/>
      <c r="J113" s="162"/>
    </row>
    <row r="114" spans="1:10" s="168" customFormat="1" ht="15.75" x14ac:dyDescent="0.25">
      <c r="A114" s="3" t="s">
        <v>49</v>
      </c>
      <c r="B114" s="29"/>
      <c r="C114" s="24">
        <f t="shared" si="2"/>
        <v>52.5</v>
      </c>
      <c r="D114" s="80">
        <f>$B113+C114</f>
        <v>1499.62</v>
      </c>
      <c r="E114" s="166"/>
      <c r="F114" s="303"/>
      <c r="G114" s="308"/>
      <c r="H114" s="163"/>
      <c r="I114" s="162"/>
      <c r="J114" s="162"/>
    </row>
    <row r="115" spans="1:10" s="168" customFormat="1" ht="15.75" x14ac:dyDescent="0.25">
      <c r="A115" s="3" t="s">
        <v>50</v>
      </c>
      <c r="B115" s="29"/>
      <c r="C115" s="24">
        <f t="shared" si="2"/>
        <v>67.3</v>
      </c>
      <c r="D115" s="80">
        <f>$B113+C115</f>
        <v>1514.4199999999998</v>
      </c>
      <c r="E115" s="166"/>
      <c r="F115" s="303"/>
      <c r="G115" s="308"/>
      <c r="H115" s="163"/>
      <c r="I115" s="162"/>
      <c r="J115" s="162"/>
    </row>
    <row r="116" spans="1:10" s="168" customFormat="1" ht="15.75" x14ac:dyDescent="0.25">
      <c r="A116" s="3" t="s">
        <v>51</v>
      </c>
      <c r="B116" s="29"/>
      <c r="C116" s="24">
        <f t="shared" si="2"/>
        <v>80</v>
      </c>
      <c r="D116" s="80">
        <f>$B113+C116</f>
        <v>1527.12</v>
      </c>
      <c r="E116" s="166"/>
      <c r="F116" s="303"/>
      <c r="G116" s="308"/>
      <c r="H116" s="163"/>
      <c r="I116" s="162"/>
      <c r="J116" s="162"/>
    </row>
    <row r="117" spans="1:10" s="168" customFormat="1" ht="15.75" x14ac:dyDescent="0.25">
      <c r="A117" s="82" t="s">
        <v>52</v>
      </c>
      <c r="B117" s="83" t="s">
        <v>53</v>
      </c>
      <c r="C117" s="83">
        <f t="shared" si="2"/>
        <v>64.900000000000006</v>
      </c>
      <c r="D117" s="83">
        <f>$B113+C117</f>
        <v>1512.02</v>
      </c>
      <c r="E117" s="177"/>
      <c r="F117" s="303"/>
      <c r="G117" s="308"/>
      <c r="H117" s="163"/>
      <c r="I117" s="162"/>
      <c r="J117" s="162"/>
    </row>
    <row r="118" spans="1:10" s="168" customFormat="1" ht="15.75" x14ac:dyDescent="0.25">
      <c r="A118" s="3" t="s">
        <v>54</v>
      </c>
      <c r="B118" s="29"/>
      <c r="C118" s="24">
        <f t="shared" si="2"/>
        <v>82.2</v>
      </c>
      <c r="D118" s="80">
        <f>$B113+C118</f>
        <v>1529.32</v>
      </c>
      <c r="E118" s="166"/>
      <c r="F118" s="303"/>
      <c r="G118" s="308"/>
      <c r="H118" s="163"/>
      <c r="I118" s="162"/>
      <c r="J118" s="162"/>
    </row>
    <row r="119" spans="1:10" s="168" customFormat="1" ht="15.75" x14ac:dyDescent="0.25">
      <c r="A119" s="3" t="s">
        <v>55</v>
      </c>
      <c r="B119" s="29"/>
      <c r="C119" s="24">
        <f t="shared" si="2"/>
        <v>105.2</v>
      </c>
      <c r="D119" s="80">
        <f>$B113+C119</f>
        <v>1552.32</v>
      </c>
      <c r="E119" s="166"/>
      <c r="F119" s="303"/>
      <c r="G119" s="308"/>
      <c r="H119" s="163"/>
      <c r="I119" s="162"/>
      <c r="J119" s="162"/>
    </row>
    <row r="120" spans="1:10" s="168" customFormat="1" ht="15.75" x14ac:dyDescent="0.25">
      <c r="A120" s="3" t="s">
        <v>56</v>
      </c>
      <c r="B120" s="29"/>
      <c r="C120" s="24">
        <f t="shared" si="2"/>
        <v>108.3</v>
      </c>
      <c r="D120" s="80">
        <f>$B113+C120</f>
        <v>1555.4199999999998</v>
      </c>
      <c r="E120" s="166"/>
      <c r="F120" s="303"/>
      <c r="G120" s="308"/>
      <c r="H120" s="163"/>
      <c r="I120" s="162"/>
      <c r="J120" s="162"/>
    </row>
    <row r="121" spans="1:10" s="168" customFormat="1" ht="15.75" x14ac:dyDescent="0.25">
      <c r="A121" s="3" t="s">
        <v>57</v>
      </c>
      <c r="B121" s="29"/>
      <c r="C121" s="24">
        <f t="shared" si="2"/>
        <v>125.8</v>
      </c>
      <c r="D121" s="80">
        <f>$B113+C121</f>
        <v>1572.9199999999998</v>
      </c>
      <c r="E121" s="166"/>
      <c r="F121" s="303"/>
      <c r="G121" s="308"/>
      <c r="H121" s="163"/>
      <c r="I121" s="162"/>
      <c r="J121" s="162"/>
    </row>
    <row r="122" spans="1:10" s="168" customFormat="1" ht="15.75" x14ac:dyDescent="0.25">
      <c r="A122" s="3" t="s">
        <v>58</v>
      </c>
      <c r="B122" s="165"/>
      <c r="C122" s="24">
        <f t="shared" si="2"/>
        <v>146.69999999999999</v>
      </c>
      <c r="D122" s="80">
        <f>$B113+C122</f>
        <v>1593.82</v>
      </c>
      <c r="E122" s="166"/>
      <c r="F122" s="303"/>
      <c r="G122" s="308"/>
      <c r="H122" s="163"/>
      <c r="I122" s="162"/>
      <c r="J122" s="162"/>
    </row>
    <row r="123" spans="1:10" s="168" customFormat="1" ht="15.75" x14ac:dyDescent="0.25">
      <c r="A123" s="3" t="s">
        <v>59</v>
      </c>
      <c r="B123" s="165"/>
      <c r="C123" s="24">
        <f t="shared" si="2"/>
        <v>131.1</v>
      </c>
      <c r="D123" s="80">
        <f>$B113+C123</f>
        <v>1578.2199999999998</v>
      </c>
      <c r="E123" s="166"/>
      <c r="F123" s="303"/>
      <c r="G123" s="308"/>
      <c r="H123" s="163"/>
      <c r="I123" s="162"/>
      <c r="J123" s="162"/>
    </row>
    <row r="124" spans="1:10" s="168" customFormat="1" ht="15.75" x14ac:dyDescent="0.25">
      <c r="A124" s="3" t="s">
        <v>60</v>
      </c>
      <c r="B124" s="165"/>
      <c r="C124" s="24">
        <f t="shared" si="2"/>
        <v>128.9</v>
      </c>
      <c r="D124" s="80">
        <f>$B113+C124</f>
        <v>1576.02</v>
      </c>
      <c r="E124" s="166"/>
      <c r="F124" s="303"/>
      <c r="G124" s="308"/>
      <c r="H124" s="163"/>
      <c r="I124" s="162"/>
      <c r="J124" s="162"/>
    </row>
    <row r="125" spans="1:10" s="168" customFormat="1" ht="15.75" x14ac:dyDescent="0.25">
      <c r="A125" s="3" t="s">
        <v>61</v>
      </c>
      <c r="B125" s="165"/>
      <c r="C125" s="24">
        <f t="shared" si="2"/>
        <v>148.1</v>
      </c>
      <c r="D125" s="80">
        <f>$B113+C125</f>
        <v>1595.2199999999998</v>
      </c>
      <c r="E125" s="166"/>
      <c r="F125" s="303"/>
      <c r="G125" s="308"/>
      <c r="H125" s="163"/>
      <c r="I125" s="162"/>
      <c r="J125" s="162"/>
    </row>
    <row r="126" spans="1:10" s="168" customFormat="1" ht="15.75" x14ac:dyDescent="0.25">
      <c r="A126" s="81" t="s">
        <v>72</v>
      </c>
      <c r="B126" s="175"/>
      <c r="C126" s="24">
        <f t="shared" si="2"/>
        <v>67.3</v>
      </c>
      <c r="D126" s="80">
        <f>$B113+C126</f>
        <v>1514.4199999999998</v>
      </c>
      <c r="E126" s="166"/>
      <c r="F126" s="303"/>
      <c r="G126" s="308"/>
      <c r="H126" s="163"/>
      <c r="I126" s="162"/>
      <c r="J126" s="162"/>
    </row>
    <row r="127" spans="1:10" s="168" customFormat="1" ht="15.75" x14ac:dyDescent="0.25">
      <c r="A127" s="81" t="s">
        <v>73</v>
      </c>
      <c r="B127" s="175"/>
      <c r="C127" s="24">
        <f t="shared" si="2"/>
        <v>80</v>
      </c>
      <c r="D127" s="80">
        <f>$B113+C127</f>
        <v>1527.12</v>
      </c>
      <c r="E127" s="166"/>
      <c r="F127" s="303"/>
      <c r="G127" s="308"/>
      <c r="H127" s="163"/>
      <c r="I127" s="162"/>
      <c r="J127" s="162"/>
    </row>
    <row r="128" spans="1:10" s="168" customFormat="1" ht="15.75" x14ac:dyDescent="0.25">
      <c r="A128" s="81" t="s">
        <v>74</v>
      </c>
      <c r="B128" s="175"/>
      <c r="C128" s="24">
        <f t="shared" si="2"/>
        <v>82.2</v>
      </c>
      <c r="D128" s="80">
        <f>$B113+C128</f>
        <v>1529.32</v>
      </c>
      <c r="E128" s="166"/>
      <c r="F128" s="303"/>
      <c r="G128" s="308"/>
      <c r="H128" s="163"/>
      <c r="I128" s="162"/>
      <c r="J128" s="162"/>
    </row>
    <row r="129" spans="1:10" s="168" customFormat="1" ht="15.75" x14ac:dyDescent="0.25">
      <c r="A129" s="81" t="s">
        <v>75</v>
      </c>
      <c r="B129" s="175"/>
      <c r="C129" s="24">
        <f t="shared" si="2"/>
        <v>105.2</v>
      </c>
      <c r="D129" s="80">
        <f>$B113+C129</f>
        <v>1552.32</v>
      </c>
      <c r="E129" s="166"/>
      <c r="F129" s="303"/>
      <c r="G129" s="308"/>
      <c r="H129" s="163"/>
      <c r="I129" s="162"/>
      <c r="J129" s="162"/>
    </row>
    <row r="130" spans="1:10" s="168" customFormat="1" ht="15.75" x14ac:dyDescent="0.25">
      <c r="A130" s="81" t="s">
        <v>76</v>
      </c>
      <c r="B130" s="175"/>
      <c r="C130" s="24">
        <f t="shared" si="2"/>
        <v>108.3</v>
      </c>
      <c r="D130" s="80">
        <f>$B113+C130</f>
        <v>1555.4199999999998</v>
      </c>
      <c r="E130" s="166"/>
      <c r="F130" s="303"/>
      <c r="G130" s="308"/>
      <c r="H130" s="163"/>
      <c r="I130" s="162"/>
      <c r="J130" s="162"/>
    </row>
    <row r="131" spans="1:10" s="168" customFormat="1" ht="15.75" x14ac:dyDescent="0.25">
      <c r="A131" s="81" t="s">
        <v>77</v>
      </c>
      <c r="B131" s="175"/>
      <c r="C131" s="24">
        <f t="shared" si="2"/>
        <v>125.8</v>
      </c>
      <c r="D131" s="80">
        <f>$B113+C131</f>
        <v>1572.9199999999998</v>
      </c>
      <c r="E131" s="166"/>
      <c r="F131" s="303"/>
      <c r="G131" s="308"/>
      <c r="H131" s="163"/>
      <c r="I131" s="162"/>
      <c r="J131" s="162"/>
    </row>
    <row r="132" spans="1:10" s="168" customFormat="1" ht="15.75" x14ac:dyDescent="0.25">
      <c r="A132" s="81" t="s">
        <v>78</v>
      </c>
      <c r="B132" s="175"/>
      <c r="C132" s="24">
        <f t="shared" si="2"/>
        <v>146.69999999999999</v>
      </c>
      <c r="D132" s="80">
        <f>$B113+C132</f>
        <v>1593.82</v>
      </c>
      <c r="E132" s="166"/>
      <c r="F132" s="303"/>
      <c r="G132" s="308"/>
      <c r="H132" s="163"/>
      <c r="I132" s="162"/>
      <c r="J132" s="162"/>
    </row>
    <row r="133" spans="1:10" s="168" customFormat="1" ht="15.75" x14ac:dyDescent="0.25">
      <c r="A133" s="81" t="s">
        <v>79</v>
      </c>
      <c r="B133" s="175"/>
      <c r="C133" s="24">
        <f t="shared" si="2"/>
        <v>148.1</v>
      </c>
      <c r="D133" s="80">
        <f>$B113+C133</f>
        <v>1595.2199999999998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1447.12</v>
      </c>
      <c r="C136" s="24">
        <f t="shared" ref="C136:C142" si="3">C64</f>
        <v>79.2</v>
      </c>
      <c r="D136" s="80">
        <f>$B113+C136</f>
        <v>1526.32</v>
      </c>
      <c r="E136" s="166"/>
      <c r="F136" s="303"/>
      <c r="G136" s="308"/>
      <c r="H136" s="163"/>
      <c r="I136" s="162"/>
      <c r="J136" s="162"/>
    </row>
    <row r="137" spans="1:10" s="168" customFormat="1" ht="15.75" x14ac:dyDescent="0.25">
      <c r="A137" s="3" t="s">
        <v>63</v>
      </c>
      <c r="B137" s="29"/>
      <c r="C137" s="24">
        <f t="shared" si="3"/>
        <v>101.8</v>
      </c>
      <c r="D137" s="80">
        <f>$B113+C137</f>
        <v>1548.9199999999998</v>
      </c>
      <c r="E137" s="166"/>
      <c r="F137" s="303"/>
      <c r="G137" s="308"/>
      <c r="H137" s="163"/>
      <c r="I137" s="162"/>
      <c r="J137" s="162"/>
    </row>
    <row r="138" spans="1:10" s="168" customFormat="1" ht="15.75" x14ac:dyDescent="0.25">
      <c r="A138" s="3" t="s">
        <v>64</v>
      </c>
      <c r="B138" s="29"/>
      <c r="C138" s="24">
        <f t="shared" si="3"/>
        <v>118.6</v>
      </c>
      <c r="D138" s="80">
        <f>$B113+C138</f>
        <v>1565.7199999999998</v>
      </c>
      <c r="E138" s="166"/>
      <c r="F138" s="303"/>
      <c r="G138" s="308"/>
      <c r="H138" s="163"/>
      <c r="I138" s="162"/>
      <c r="J138" s="162"/>
    </row>
    <row r="139" spans="1:10" s="168" customFormat="1" ht="15.75" x14ac:dyDescent="0.25">
      <c r="A139" s="3" t="s">
        <v>65</v>
      </c>
      <c r="B139" s="29"/>
      <c r="C139" s="24">
        <f t="shared" si="3"/>
        <v>116.2</v>
      </c>
      <c r="D139" s="80">
        <f>$B113+C139</f>
        <v>1563.32</v>
      </c>
      <c r="E139" s="166"/>
      <c r="F139" s="303"/>
      <c r="G139" s="308"/>
      <c r="H139" s="163"/>
      <c r="I139" s="162"/>
      <c r="J139" s="162"/>
    </row>
    <row r="140" spans="1:10" s="168" customFormat="1" ht="15.75" x14ac:dyDescent="0.25">
      <c r="A140" s="3" t="s">
        <v>88</v>
      </c>
      <c r="B140" s="80" t="s">
        <v>89</v>
      </c>
      <c r="C140" s="24">
        <f t="shared" si="3"/>
        <v>123.4</v>
      </c>
      <c r="D140" s="80">
        <f>$B113+C140</f>
        <v>1570.52</v>
      </c>
      <c r="E140" s="166"/>
      <c r="F140" s="303"/>
      <c r="G140" s="308"/>
      <c r="H140" s="163"/>
      <c r="I140" s="162"/>
      <c r="J140" s="162"/>
    </row>
    <row r="141" spans="1:10" s="168" customFormat="1" ht="15.75" x14ac:dyDescent="0.25">
      <c r="A141" s="3" t="s">
        <v>67</v>
      </c>
      <c r="B141" s="29"/>
      <c r="C141" s="24">
        <f t="shared" si="3"/>
        <v>123.1</v>
      </c>
      <c r="D141" s="80">
        <f>$B113+C141</f>
        <v>1570.2199999999998</v>
      </c>
      <c r="E141" s="166"/>
      <c r="F141" s="303"/>
      <c r="G141" s="308"/>
      <c r="H141" s="163"/>
      <c r="I141" s="162"/>
      <c r="J141" s="162"/>
    </row>
    <row r="142" spans="1:10" s="168" customFormat="1" ht="15.75" x14ac:dyDescent="0.25">
      <c r="A142" s="3" t="s">
        <v>68</v>
      </c>
      <c r="B142" s="29"/>
      <c r="C142" s="24">
        <f t="shared" si="3"/>
        <v>138.5</v>
      </c>
      <c r="D142" s="80">
        <f>$B113+C142</f>
        <v>1585.62</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K1" sqref="K1"/>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07 JULY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1404+29</f>
        <v>1433</v>
      </c>
      <c r="C11" s="101">
        <v>3.4</v>
      </c>
      <c r="D11" s="28">
        <f>SUM(B11,C11)</f>
        <v>1436.4</v>
      </c>
      <c r="E11" s="355">
        <v>221.60000000000002</v>
      </c>
      <c r="F11" s="33">
        <f>SUM(D11,E11)</f>
        <v>1658</v>
      </c>
      <c r="G11" s="33">
        <f t="shared" ref="G11:G27" si="0">ROUND(((F11*10)+0.4)/10,0)</f>
        <v>1658</v>
      </c>
      <c r="H11" s="33">
        <f>IF(FLOOR(G11,1)&lt;1000,FLOOR(G11,1),FLOOR((G11),1))</f>
        <v>1658</v>
      </c>
      <c r="I11" s="314">
        <f>H11-F11</f>
        <v>0</v>
      </c>
      <c r="J11" s="33">
        <f t="shared" ref="J11:J27" si="1">I11+D11</f>
        <v>1436.4</v>
      </c>
      <c r="K11" s="128">
        <f t="shared" ref="K11:K26" si="2">H11</f>
        <v>1658</v>
      </c>
      <c r="L11" s="227"/>
      <c r="M11" s="317"/>
      <c r="N11" s="320"/>
      <c r="O11" s="227"/>
    </row>
    <row r="12" spans="1:18" x14ac:dyDescent="0.2">
      <c r="A12" s="3" t="s">
        <v>26</v>
      </c>
      <c r="B12" s="175"/>
      <c r="C12" s="102">
        <v>9</v>
      </c>
      <c r="D12" s="29">
        <f t="shared" ref="D12:D27" si="3">$B$11+C12</f>
        <v>1442</v>
      </c>
      <c r="E12" s="35">
        <f>$E$11</f>
        <v>221.60000000000002</v>
      </c>
      <c r="F12" s="34">
        <f t="shared" ref="F12:F27" si="4">D12+E12</f>
        <v>1663.6</v>
      </c>
      <c r="G12" s="34">
        <f t="shared" si="0"/>
        <v>1664</v>
      </c>
      <c r="H12" s="34">
        <f t="shared" ref="H12:H27" si="5">IF(FLOOR(G12,1)&lt;1000,FLOOR(G12,1),FLOOR((G12),1))</f>
        <v>1664</v>
      </c>
      <c r="I12" s="48">
        <f t="shared" ref="I12:I27" si="6">H12-F12</f>
        <v>0.40000000000009095</v>
      </c>
      <c r="J12" s="34">
        <f t="shared" si="1"/>
        <v>1442.4</v>
      </c>
      <c r="K12" s="129">
        <f t="shared" si="2"/>
        <v>1664</v>
      </c>
      <c r="L12" s="227"/>
      <c r="M12" s="317"/>
      <c r="N12" s="309"/>
      <c r="O12" s="227"/>
    </row>
    <row r="13" spans="1:18" x14ac:dyDescent="0.2">
      <c r="A13" s="3" t="s">
        <v>27</v>
      </c>
      <c r="B13" s="175"/>
      <c r="C13" s="102">
        <v>14</v>
      </c>
      <c r="D13" s="29">
        <f t="shared" si="3"/>
        <v>1447</v>
      </c>
      <c r="E13" s="35">
        <f t="shared" ref="E13:E27" si="7">$E$11</f>
        <v>221.60000000000002</v>
      </c>
      <c r="F13" s="34">
        <f t="shared" si="4"/>
        <v>1668.6</v>
      </c>
      <c r="G13" s="34">
        <f t="shared" si="0"/>
        <v>1669</v>
      </c>
      <c r="H13" s="34">
        <f t="shared" si="5"/>
        <v>1669</v>
      </c>
      <c r="I13" s="48">
        <f t="shared" si="6"/>
        <v>0.40000000000009095</v>
      </c>
      <c r="J13" s="34">
        <f t="shared" si="1"/>
        <v>1447.4</v>
      </c>
      <c r="K13" s="129">
        <f t="shared" si="2"/>
        <v>1669</v>
      </c>
      <c r="L13" s="227"/>
      <c r="M13" s="317"/>
      <c r="N13" s="309"/>
      <c r="O13" s="227"/>
    </row>
    <row r="14" spans="1:18" x14ac:dyDescent="0.2">
      <c r="A14" s="3" t="s">
        <v>28</v>
      </c>
      <c r="B14" s="175"/>
      <c r="C14" s="102">
        <v>20.6</v>
      </c>
      <c r="D14" s="29">
        <f t="shared" si="3"/>
        <v>1453.6</v>
      </c>
      <c r="E14" s="35">
        <f t="shared" si="7"/>
        <v>221.60000000000002</v>
      </c>
      <c r="F14" s="34">
        <f t="shared" si="4"/>
        <v>1675.1999999999998</v>
      </c>
      <c r="G14" s="34">
        <f t="shared" si="0"/>
        <v>1675</v>
      </c>
      <c r="H14" s="34">
        <f t="shared" si="5"/>
        <v>1675</v>
      </c>
      <c r="I14" s="48">
        <f t="shared" si="6"/>
        <v>-0.1999999999998181</v>
      </c>
      <c r="J14" s="34">
        <f t="shared" si="1"/>
        <v>1453.4</v>
      </c>
      <c r="K14" s="129">
        <f t="shared" si="2"/>
        <v>1675</v>
      </c>
      <c r="L14" s="227"/>
      <c r="M14" s="317"/>
      <c r="N14" s="309"/>
      <c r="O14" s="227"/>
    </row>
    <row r="15" spans="1:18" x14ac:dyDescent="0.2">
      <c r="A15" s="3" t="s">
        <v>29</v>
      </c>
      <c r="B15" s="175"/>
      <c r="C15" s="102">
        <v>29.9</v>
      </c>
      <c r="D15" s="29">
        <f t="shared" si="3"/>
        <v>1462.9</v>
      </c>
      <c r="E15" s="35">
        <f t="shared" si="7"/>
        <v>221.60000000000002</v>
      </c>
      <c r="F15" s="34">
        <f t="shared" si="4"/>
        <v>1684.5</v>
      </c>
      <c r="G15" s="34">
        <f t="shared" si="0"/>
        <v>1685</v>
      </c>
      <c r="H15" s="34">
        <f t="shared" si="5"/>
        <v>1685</v>
      </c>
      <c r="I15" s="48">
        <f t="shared" si="6"/>
        <v>0.5</v>
      </c>
      <c r="J15" s="34">
        <f t="shared" si="1"/>
        <v>1463.4</v>
      </c>
      <c r="K15" s="129">
        <f t="shared" si="2"/>
        <v>1685</v>
      </c>
      <c r="L15" s="227"/>
      <c r="M15" s="317"/>
      <c r="N15" s="309"/>
      <c r="O15" s="227"/>
    </row>
    <row r="16" spans="1:18" x14ac:dyDescent="0.2">
      <c r="A16" s="3" t="s">
        <v>30</v>
      </c>
      <c r="B16" s="175"/>
      <c r="C16" s="102">
        <v>43.3</v>
      </c>
      <c r="D16" s="29">
        <f t="shared" si="3"/>
        <v>1476.3</v>
      </c>
      <c r="E16" s="35">
        <f t="shared" si="7"/>
        <v>221.60000000000002</v>
      </c>
      <c r="F16" s="34">
        <f t="shared" si="4"/>
        <v>1697.9</v>
      </c>
      <c r="G16" s="34">
        <f t="shared" si="0"/>
        <v>1698</v>
      </c>
      <c r="H16" s="34">
        <f t="shared" si="5"/>
        <v>1698</v>
      </c>
      <c r="I16" s="48">
        <f t="shared" si="6"/>
        <v>9.9999999999909051E-2</v>
      </c>
      <c r="J16" s="34">
        <f t="shared" si="1"/>
        <v>1476.3999999999999</v>
      </c>
      <c r="K16" s="129">
        <f t="shared" si="2"/>
        <v>1698</v>
      </c>
      <c r="L16" s="227"/>
      <c r="M16" s="317"/>
      <c r="N16" s="309"/>
      <c r="O16" s="227"/>
    </row>
    <row r="17" spans="1:45" x14ac:dyDescent="0.2">
      <c r="A17" s="3" t="s">
        <v>31</v>
      </c>
      <c r="B17" s="175"/>
      <c r="C17" s="102">
        <v>55.2</v>
      </c>
      <c r="D17" s="29">
        <f t="shared" si="3"/>
        <v>1488.2</v>
      </c>
      <c r="E17" s="35">
        <f t="shared" si="7"/>
        <v>221.60000000000002</v>
      </c>
      <c r="F17" s="34">
        <f t="shared" si="4"/>
        <v>1709.8000000000002</v>
      </c>
      <c r="G17" s="34">
        <f t="shared" si="0"/>
        <v>1710</v>
      </c>
      <c r="H17" s="34">
        <f t="shared" si="5"/>
        <v>1710</v>
      </c>
      <c r="I17" s="48">
        <f t="shared" si="6"/>
        <v>0.1999999999998181</v>
      </c>
      <c r="J17" s="34">
        <f t="shared" si="1"/>
        <v>1488.3999999999999</v>
      </c>
      <c r="K17" s="129">
        <f t="shared" si="2"/>
        <v>1710</v>
      </c>
      <c r="L17" s="227"/>
      <c r="M17" s="318"/>
      <c r="N17" s="309"/>
      <c r="O17" s="227"/>
    </row>
    <row r="18" spans="1:45" x14ac:dyDescent="0.2">
      <c r="A18" s="3" t="s">
        <v>32</v>
      </c>
      <c r="B18" s="175"/>
      <c r="C18" s="104">
        <v>77.900000000000006</v>
      </c>
      <c r="D18" s="65">
        <f t="shared" si="3"/>
        <v>1510.9</v>
      </c>
      <c r="E18" s="35">
        <f t="shared" si="7"/>
        <v>221.60000000000002</v>
      </c>
      <c r="F18" s="66">
        <f t="shared" si="4"/>
        <v>1732.5</v>
      </c>
      <c r="G18" s="66">
        <f t="shared" si="0"/>
        <v>1733</v>
      </c>
      <c r="H18" s="66">
        <f t="shared" si="5"/>
        <v>1733</v>
      </c>
      <c r="I18" s="67">
        <f t="shared" si="6"/>
        <v>0.5</v>
      </c>
      <c r="J18" s="66">
        <f t="shared" si="1"/>
        <v>1511.4</v>
      </c>
      <c r="K18" s="122">
        <f t="shared" si="2"/>
        <v>1733</v>
      </c>
      <c r="L18" s="227"/>
      <c r="N18" s="309"/>
      <c r="O18" s="227"/>
    </row>
    <row r="19" spans="1:45" x14ac:dyDescent="0.2">
      <c r="A19" s="64" t="s">
        <v>33</v>
      </c>
      <c r="B19" s="200"/>
      <c r="C19" s="302">
        <v>101.8</v>
      </c>
      <c r="D19" s="65">
        <f>$B$11+C19</f>
        <v>1534.8</v>
      </c>
      <c r="E19" s="35">
        <f t="shared" si="7"/>
        <v>221.60000000000002</v>
      </c>
      <c r="F19" s="66">
        <f t="shared" si="4"/>
        <v>1756.4</v>
      </c>
      <c r="G19" s="66">
        <f t="shared" si="0"/>
        <v>1756</v>
      </c>
      <c r="H19" s="66">
        <f t="shared" si="5"/>
        <v>1756</v>
      </c>
      <c r="I19" s="67">
        <f>H19-F19</f>
        <v>-0.40000000000009095</v>
      </c>
      <c r="J19" s="66">
        <f t="shared" si="1"/>
        <v>1534.3999999999999</v>
      </c>
      <c r="K19" s="122">
        <f>H19</f>
        <v>1756</v>
      </c>
      <c r="L19" s="227"/>
      <c r="M19" s="59"/>
      <c r="N19" s="309"/>
      <c r="O19" s="227"/>
    </row>
    <row r="20" spans="1:45" x14ac:dyDescent="0.2">
      <c r="A20" s="3" t="s">
        <v>34</v>
      </c>
      <c r="B20" s="175"/>
      <c r="C20" s="302">
        <v>117.2</v>
      </c>
      <c r="D20" s="65">
        <f t="shared" si="3"/>
        <v>1550.2</v>
      </c>
      <c r="E20" s="35">
        <f t="shared" si="7"/>
        <v>221.60000000000002</v>
      </c>
      <c r="F20" s="66">
        <f t="shared" si="4"/>
        <v>1771.8000000000002</v>
      </c>
      <c r="G20" s="66">
        <f t="shared" si="0"/>
        <v>1772</v>
      </c>
      <c r="H20" s="66">
        <f t="shared" si="5"/>
        <v>1772</v>
      </c>
      <c r="I20" s="67">
        <f t="shared" si="6"/>
        <v>0.1999999999998181</v>
      </c>
      <c r="J20" s="66">
        <f t="shared" si="1"/>
        <v>1550.3999999999999</v>
      </c>
      <c r="K20" s="122">
        <f t="shared" si="2"/>
        <v>1772</v>
      </c>
      <c r="L20" s="227"/>
      <c r="M20" s="317"/>
      <c r="N20" s="309"/>
      <c r="O20" s="227"/>
    </row>
    <row r="21" spans="1:45" x14ac:dyDescent="0.2">
      <c r="A21" s="3" t="s">
        <v>35</v>
      </c>
      <c r="B21" s="175"/>
      <c r="C21" s="302">
        <v>139.69999999999999</v>
      </c>
      <c r="D21" s="65">
        <f t="shared" si="3"/>
        <v>1572.7</v>
      </c>
      <c r="E21" s="35">
        <f t="shared" si="7"/>
        <v>221.60000000000002</v>
      </c>
      <c r="F21" s="66">
        <f t="shared" si="4"/>
        <v>1794.3000000000002</v>
      </c>
      <c r="G21" s="66">
        <f t="shared" si="0"/>
        <v>1794</v>
      </c>
      <c r="H21" s="66">
        <f t="shared" si="5"/>
        <v>1794</v>
      </c>
      <c r="I21" s="67">
        <f t="shared" si="6"/>
        <v>-0.3000000000001819</v>
      </c>
      <c r="J21" s="66">
        <f t="shared" si="1"/>
        <v>1572.3999999999999</v>
      </c>
      <c r="K21" s="122">
        <f t="shared" si="2"/>
        <v>1794</v>
      </c>
      <c r="L21" s="227"/>
      <c r="M21" s="317"/>
      <c r="N21" s="309"/>
      <c r="O21" s="227"/>
    </row>
    <row r="22" spans="1:45" x14ac:dyDescent="0.2">
      <c r="A22" s="64" t="s">
        <v>36</v>
      </c>
      <c r="B22" s="200"/>
      <c r="C22" s="302">
        <v>158.5</v>
      </c>
      <c r="D22" s="65">
        <f>$B$11+C22</f>
        <v>1591.5</v>
      </c>
      <c r="E22" s="35">
        <f t="shared" si="7"/>
        <v>221.60000000000002</v>
      </c>
      <c r="F22" s="66">
        <f t="shared" si="4"/>
        <v>1813.1</v>
      </c>
      <c r="G22" s="66">
        <f t="shared" si="0"/>
        <v>1813</v>
      </c>
      <c r="H22" s="66">
        <f t="shared" si="5"/>
        <v>1813</v>
      </c>
      <c r="I22" s="67">
        <f>H22-F22</f>
        <v>-9.9999999999909051E-2</v>
      </c>
      <c r="J22" s="66">
        <f t="shared" si="1"/>
        <v>1591.4</v>
      </c>
      <c r="K22" s="122">
        <f>H22</f>
        <v>1813</v>
      </c>
      <c r="L22" s="227"/>
      <c r="M22" s="59"/>
      <c r="N22" s="309"/>
      <c r="O22" s="227"/>
    </row>
    <row r="23" spans="1:45" x14ac:dyDescent="0.2">
      <c r="A23" s="64" t="s">
        <v>37</v>
      </c>
      <c r="B23" s="200"/>
      <c r="C23" s="302">
        <v>119.2</v>
      </c>
      <c r="D23" s="65">
        <f t="shared" si="3"/>
        <v>1552.2</v>
      </c>
      <c r="E23" s="35">
        <f t="shared" si="7"/>
        <v>221.60000000000002</v>
      </c>
      <c r="F23" s="66">
        <f t="shared" si="4"/>
        <v>1773.8000000000002</v>
      </c>
      <c r="G23" s="66">
        <f t="shared" si="0"/>
        <v>1774</v>
      </c>
      <c r="H23" s="66">
        <f t="shared" si="5"/>
        <v>1774</v>
      </c>
      <c r="I23" s="67">
        <f t="shared" si="6"/>
        <v>0.1999999999998181</v>
      </c>
      <c r="J23" s="66">
        <f t="shared" si="1"/>
        <v>1552.3999999999999</v>
      </c>
      <c r="K23" s="122">
        <f t="shared" si="2"/>
        <v>1774</v>
      </c>
      <c r="L23" s="227"/>
      <c r="M23" s="59"/>
      <c r="N23" s="309"/>
      <c r="O23" s="227"/>
    </row>
    <row r="24" spans="1:45" s="202" customFormat="1" x14ac:dyDescent="0.2">
      <c r="A24" s="6" t="s">
        <v>38</v>
      </c>
      <c r="B24" s="201"/>
      <c r="C24" s="302">
        <v>159.69999999999999</v>
      </c>
      <c r="D24" s="65">
        <f t="shared" si="3"/>
        <v>1592.7</v>
      </c>
      <c r="E24" s="35">
        <f t="shared" si="7"/>
        <v>221.60000000000002</v>
      </c>
      <c r="F24" s="66">
        <f t="shared" si="4"/>
        <v>1814.3000000000002</v>
      </c>
      <c r="G24" s="66">
        <f t="shared" si="0"/>
        <v>1814</v>
      </c>
      <c r="H24" s="66">
        <f t="shared" si="5"/>
        <v>1814</v>
      </c>
      <c r="I24" s="67">
        <f t="shared" si="6"/>
        <v>-0.3000000000001819</v>
      </c>
      <c r="J24" s="66">
        <f t="shared" si="1"/>
        <v>1592.3999999999999</v>
      </c>
      <c r="K24" s="122">
        <f t="shared" si="2"/>
        <v>1814</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1581.8</v>
      </c>
      <c r="E25" s="35">
        <f t="shared" si="7"/>
        <v>221.60000000000002</v>
      </c>
      <c r="F25" s="66">
        <f t="shared" si="4"/>
        <v>1803.4</v>
      </c>
      <c r="G25" s="66">
        <f t="shared" si="0"/>
        <v>1803</v>
      </c>
      <c r="H25" s="66">
        <f t="shared" si="5"/>
        <v>1803</v>
      </c>
      <c r="I25" s="67">
        <f t="shared" si="6"/>
        <v>-0.40000000000009095</v>
      </c>
      <c r="J25" s="66">
        <f t="shared" si="1"/>
        <v>1581.3999999999999</v>
      </c>
      <c r="K25" s="122">
        <f t="shared" si="2"/>
        <v>1803</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1488.2</v>
      </c>
      <c r="E26" s="35">
        <f t="shared" si="7"/>
        <v>221.60000000000002</v>
      </c>
      <c r="F26" s="66">
        <f t="shared" si="4"/>
        <v>1709.8000000000002</v>
      </c>
      <c r="G26" s="66">
        <f t="shared" si="0"/>
        <v>1710</v>
      </c>
      <c r="H26" s="66">
        <f t="shared" si="5"/>
        <v>1710</v>
      </c>
      <c r="I26" s="67">
        <f t="shared" si="6"/>
        <v>0.1999999999998181</v>
      </c>
      <c r="J26" s="66">
        <f t="shared" si="1"/>
        <v>1488.3999999999999</v>
      </c>
      <c r="K26" s="122">
        <f t="shared" si="2"/>
        <v>1710</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1581.8</v>
      </c>
      <c r="E27" s="35">
        <f t="shared" si="7"/>
        <v>221.60000000000002</v>
      </c>
      <c r="F27" s="66">
        <f t="shared" si="4"/>
        <v>1803.4</v>
      </c>
      <c r="G27" s="66">
        <f t="shared" si="0"/>
        <v>1803</v>
      </c>
      <c r="H27" s="66">
        <f t="shared" si="5"/>
        <v>1803</v>
      </c>
      <c r="I27" s="67">
        <f t="shared" si="6"/>
        <v>-0.40000000000009095</v>
      </c>
      <c r="J27" s="66">
        <f t="shared" si="1"/>
        <v>1581.3999999999999</v>
      </c>
      <c r="K27" s="122">
        <f>H27</f>
        <v>1803</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1433</v>
      </c>
      <c r="C30" s="102">
        <v>21.5</v>
      </c>
      <c r="D30" s="65">
        <f t="shared" ref="D30:D38" si="8">$B$11+C30</f>
        <v>1454.5</v>
      </c>
      <c r="E30" s="35">
        <f t="shared" ref="E30:E38" si="9">$E$11</f>
        <v>221.60000000000002</v>
      </c>
      <c r="F30" s="66">
        <f t="shared" ref="F30:F38" si="10">D30+E30</f>
        <v>1676.1</v>
      </c>
      <c r="G30" s="66">
        <f t="shared" ref="G30:G38" si="11">ROUND(((F30*10)+0.4)/10,0)</f>
        <v>1676</v>
      </c>
      <c r="H30" s="66">
        <f t="shared" ref="H30:H38" si="12">IF(FLOOR(G30,1)&lt;1000,FLOOR(G30,1),FLOOR((G30),1))</f>
        <v>1676</v>
      </c>
      <c r="I30" s="67">
        <f t="shared" ref="I30:I38" si="13">H30-F30</f>
        <v>-9.9999999999909051E-2</v>
      </c>
      <c r="J30" s="66">
        <f t="shared" ref="J30:J38" si="14">I30+D30</f>
        <v>1454.4</v>
      </c>
      <c r="K30" s="122">
        <f t="shared" ref="K30:K38" si="15">H30</f>
        <v>1676</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1466.9</v>
      </c>
      <c r="E31" s="35">
        <f t="shared" si="9"/>
        <v>221.60000000000002</v>
      </c>
      <c r="F31" s="66">
        <f>D31+E31</f>
        <v>1688.5</v>
      </c>
      <c r="G31" s="66">
        <f>ROUND(((F31*10)+0.4)/10,0)</f>
        <v>1689</v>
      </c>
      <c r="H31" s="66">
        <f t="shared" si="12"/>
        <v>1689</v>
      </c>
      <c r="I31" s="67">
        <f>H31-F31</f>
        <v>0.5</v>
      </c>
      <c r="J31" s="66">
        <f>I31+D31</f>
        <v>1467.4</v>
      </c>
      <c r="K31" s="122">
        <f>H31</f>
        <v>1689</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1459.8</v>
      </c>
      <c r="E32" s="35">
        <f t="shared" si="9"/>
        <v>221.60000000000002</v>
      </c>
      <c r="F32" s="66">
        <f t="shared" si="10"/>
        <v>1681.4</v>
      </c>
      <c r="G32" s="66">
        <f t="shared" si="11"/>
        <v>1681</v>
      </c>
      <c r="H32" s="66">
        <f t="shared" si="12"/>
        <v>1681</v>
      </c>
      <c r="I32" s="67">
        <f>H32-F32</f>
        <v>-0.40000000000009095</v>
      </c>
      <c r="J32" s="66">
        <f t="shared" si="14"/>
        <v>1459.3999999999999</v>
      </c>
      <c r="K32" s="122">
        <f>H32</f>
        <v>1681</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1471.1</v>
      </c>
      <c r="E33" s="35">
        <f t="shared" si="9"/>
        <v>221.60000000000002</v>
      </c>
      <c r="F33" s="66">
        <f t="shared" si="10"/>
        <v>1692.6999999999998</v>
      </c>
      <c r="G33" s="66">
        <f t="shared" si="11"/>
        <v>1693</v>
      </c>
      <c r="H33" s="66">
        <f t="shared" si="12"/>
        <v>1693</v>
      </c>
      <c r="I33" s="67">
        <f t="shared" si="13"/>
        <v>0.3000000000001819</v>
      </c>
      <c r="J33" s="66">
        <f t="shared" si="14"/>
        <v>1471.4</v>
      </c>
      <c r="K33" s="122">
        <f t="shared" si="15"/>
        <v>1693</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1485.2</v>
      </c>
      <c r="E34" s="35">
        <f t="shared" si="9"/>
        <v>221.60000000000002</v>
      </c>
      <c r="F34" s="66">
        <f t="shared" si="10"/>
        <v>1706.8000000000002</v>
      </c>
      <c r="G34" s="66">
        <f t="shared" si="11"/>
        <v>1707</v>
      </c>
      <c r="H34" s="66">
        <f t="shared" si="12"/>
        <v>1707</v>
      </c>
      <c r="I34" s="67">
        <f t="shared" si="13"/>
        <v>0.1999999999998181</v>
      </c>
      <c r="J34" s="66">
        <f t="shared" si="14"/>
        <v>1485.3999999999999</v>
      </c>
      <c r="K34" s="122">
        <f t="shared" si="15"/>
        <v>1707</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1482.2</v>
      </c>
      <c r="E35" s="35">
        <f t="shared" si="9"/>
        <v>221.60000000000002</v>
      </c>
      <c r="F35" s="66">
        <f t="shared" si="10"/>
        <v>1703.8000000000002</v>
      </c>
      <c r="G35" s="66">
        <f t="shared" si="11"/>
        <v>1704</v>
      </c>
      <c r="H35" s="66">
        <f t="shared" si="12"/>
        <v>1704</v>
      </c>
      <c r="I35" s="67">
        <f t="shared" si="13"/>
        <v>0.1999999999998181</v>
      </c>
      <c r="J35" s="66">
        <f t="shared" si="14"/>
        <v>1482.3999999999999</v>
      </c>
      <c r="K35" s="122">
        <f t="shared" si="15"/>
        <v>1704</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1495.4</v>
      </c>
      <c r="E36" s="35">
        <f t="shared" si="9"/>
        <v>221.60000000000002</v>
      </c>
      <c r="F36" s="66">
        <f t="shared" si="10"/>
        <v>1717</v>
      </c>
      <c r="G36" s="66">
        <f t="shared" si="11"/>
        <v>1717</v>
      </c>
      <c r="H36" s="66">
        <f t="shared" si="12"/>
        <v>1717</v>
      </c>
      <c r="I36" s="67">
        <f t="shared" si="13"/>
        <v>0</v>
      </c>
      <c r="J36" s="66">
        <f t="shared" si="14"/>
        <v>1495.4</v>
      </c>
      <c r="K36" s="122">
        <f t="shared" si="15"/>
        <v>1717</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1500.4</v>
      </c>
      <c r="E37" s="35">
        <f t="shared" si="9"/>
        <v>221.60000000000002</v>
      </c>
      <c r="F37" s="66">
        <f t="shared" si="10"/>
        <v>1722</v>
      </c>
      <c r="G37" s="66">
        <f t="shared" si="11"/>
        <v>1722</v>
      </c>
      <c r="H37" s="66">
        <f t="shared" si="12"/>
        <v>1722</v>
      </c>
      <c r="I37" s="67">
        <f t="shared" si="13"/>
        <v>0</v>
      </c>
      <c r="J37" s="66">
        <f t="shared" si="14"/>
        <v>1500.4</v>
      </c>
      <c r="K37" s="122">
        <f t="shared" si="15"/>
        <v>1722</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1511.8</v>
      </c>
      <c r="E38" s="35">
        <f t="shared" si="9"/>
        <v>221.60000000000002</v>
      </c>
      <c r="F38" s="66">
        <f t="shared" si="10"/>
        <v>1733.4</v>
      </c>
      <c r="G38" s="66">
        <f t="shared" si="11"/>
        <v>1733</v>
      </c>
      <c r="H38" s="66">
        <f t="shared" si="12"/>
        <v>1733</v>
      </c>
      <c r="I38" s="67">
        <f t="shared" si="13"/>
        <v>-0.40000000000009095</v>
      </c>
      <c r="J38" s="66">
        <f t="shared" si="14"/>
        <v>1511.3999999999999</v>
      </c>
      <c r="K38" s="122">
        <f t="shared" si="15"/>
        <v>1733</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1476.7</v>
      </c>
      <c r="E41" s="35">
        <f t="shared" ref="E41:E61" si="17">$E$11</f>
        <v>221.60000000000002</v>
      </c>
      <c r="F41" s="66">
        <f t="shared" ref="F41:F61" si="18">D41+E41</f>
        <v>1698.3000000000002</v>
      </c>
      <c r="G41" s="66">
        <f t="shared" ref="G41:G61" si="19">ROUND(((F41*10)+0.4)/10,0)</f>
        <v>1698</v>
      </c>
      <c r="H41" s="66">
        <f t="shared" ref="H41:H61" si="20">IF(FLOOR(G41,1)&lt;1000,FLOOR(G41,1),FLOOR((G41),1))</f>
        <v>1698</v>
      </c>
      <c r="I41" s="67">
        <f t="shared" ref="I41:I46" si="21">H41-F41</f>
        <v>-0.3000000000001819</v>
      </c>
      <c r="J41" s="66">
        <f t="shared" ref="J41:J61" si="22">I41+D41</f>
        <v>1476.3999999999999</v>
      </c>
      <c r="K41" s="122">
        <f t="shared" ref="K41:K61" si="23">H41</f>
        <v>1698</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1485.5</v>
      </c>
      <c r="E42" s="35">
        <f t="shared" si="17"/>
        <v>221.60000000000002</v>
      </c>
      <c r="F42" s="66">
        <f t="shared" si="18"/>
        <v>1707.1</v>
      </c>
      <c r="G42" s="66">
        <f t="shared" si="19"/>
        <v>1707</v>
      </c>
      <c r="H42" s="66">
        <f t="shared" si="20"/>
        <v>1707</v>
      </c>
      <c r="I42" s="67">
        <f t="shared" si="21"/>
        <v>-9.9999999999909051E-2</v>
      </c>
      <c r="J42" s="66">
        <f t="shared" si="22"/>
        <v>1485.4</v>
      </c>
      <c r="K42" s="122">
        <f t="shared" si="23"/>
        <v>1707</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1500.3</v>
      </c>
      <c r="E43" s="35">
        <f t="shared" si="17"/>
        <v>221.60000000000002</v>
      </c>
      <c r="F43" s="66">
        <f t="shared" si="18"/>
        <v>1721.9</v>
      </c>
      <c r="G43" s="66">
        <f t="shared" si="19"/>
        <v>1722</v>
      </c>
      <c r="H43" s="66">
        <f t="shared" si="20"/>
        <v>1722</v>
      </c>
      <c r="I43" s="67">
        <f t="shared" si="21"/>
        <v>9.9999999999909051E-2</v>
      </c>
      <c r="J43" s="66">
        <f t="shared" si="22"/>
        <v>1500.3999999999999</v>
      </c>
      <c r="K43" s="122">
        <f t="shared" si="23"/>
        <v>1722</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1513</v>
      </c>
      <c r="E44" s="35">
        <f t="shared" si="17"/>
        <v>221.60000000000002</v>
      </c>
      <c r="F44" s="66">
        <f t="shared" si="18"/>
        <v>1734.6</v>
      </c>
      <c r="G44" s="66">
        <f t="shared" si="19"/>
        <v>1735</v>
      </c>
      <c r="H44" s="66">
        <f t="shared" si="20"/>
        <v>1735</v>
      </c>
      <c r="I44" s="67">
        <f t="shared" si="21"/>
        <v>0.40000000000009095</v>
      </c>
      <c r="J44" s="66">
        <f t="shared" si="22"/>
        <v>1513.4</v>
      </c>
      <c r="K44" s="122">
        <f t="shared" si="23"/>
        <v>1735</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1497.9</v>
      </c>
      <c r="E45" s="45">
        <f t="shared" si="17"/>
        <v>221.60000000000002</v>
      </c>
      <c r="F45" s="45">
        <f t="shared" si="18"/>
        <v>1719.5</v>
      </c>
      <c r="G45" s="45">
        <f t="shared" si="19"/>
        <v>1720</v>
      </c>
      <c r="H45" s="45">
        <f t="shared" si="20"/>
        <v>1720</v>
      </c>
      <c r="I45" s="53">
        <f t="shared" si="21"/>
        <v>0.5</v>
      </c>
      <c r="J45" s="45">
        <f t="shared" si="22"/>
        <v>1498.4</v>
      </c>
      <c r="K45" s="125">
        <f t="shared" si="23"/>
        <v>1720</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1515.2</v>
      </c>
      <c r="E46" s="35">
        <f t="shared" si="17"/>
        <v>221.60000000000002</v>
      </c>
      <c r="F46" s="66">
        <f t="shared" si="18"/>
        <v>1736.8000000000002</v>
      </c>
      <c r="G46" s="66">
        <f t="shared" si="19"/>
        <v>1737</v>
      </c>
      <c r="H46" s="66">
        <f t="shared" si="20"/>
        <v>1737</v>
      </c>
      <c r="I46" s="25">
        <f t="shared" si="21"/>
        <v>0.1999999999998181</v>
      </c>
      <c r="J46" s="66">
        <f t="shared" si="22"/>
        <v>1515.3999999999999</v>
      </c>
      <c r="K46" s="121">
        <f t="shared" si="23"/>
        <v>1737</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1538.2</v>
      </c>
      <c r="E47" s="35">
        <f t="shared" si="17"/>
        <v>221.60000000000002</v>
      </c>
      <c r="F47" s="66">
        <f t="shared" si="18"/>
        <v>1759.8000000000002</v>
      </c>
      <c r="G47" s="66">
        <f t="shared" si="19"/>
        <v>1760</v>
      </c>
      <c r="H47" s="66">
        <f t="shared" si="20"/>
        <v>1760</v>
      </c>
      <c r="I47" s="25">
        <f t="shared" ref="I47:I61" si="24">H47-F47</f>
        <v>0.1999999999998181</v>
      </c>
      <c r="J47" s="66">
        <f t="shared" si="22"/>
        <v>1538.3999999999999</v>
      </c>
      <c r="K47" s="121">
        <f t="shared" si="23"/>
        <v>1760</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1541.3</v>
      </c>
      <c r="E48" s="35">
        <f t="shared" si="17"/>
        <v>221.60000000000002</v>
      </c>
      <c r="F48" s="66">
        <f t="shared" si="18"/>
        <v>1762.9</v>
      </c>
      <c r="G48" s="66">
        <f t="shared" si="19"/>
        <v>1763</v>
      </c>
      <c r="H48" s="66">
        <f t="shared" si="20"/>
        <v>1763</v>
      </c>
      <c r="I48" s="25">
        <f t="shared" si="24"/>
        <v>9.9999999999909051E-2</v>
      </c>
      <c r="J48" s="66">
        <f t="shared" si="22"/>
        <v>1541.3999999999999</v>
      </c>
      <c r="K48" s="121">
        <f t="shared" si="23"/>
        <v>1763</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1558.8</v>
      </c>
      <c r="E49" s="35">
        <f t="shared" si="17"/>
        <v>221.60000000000002</v>
      </c>
      <c r="F49" s="66">
        <f t="shared" si="18"/>
        <v>1780.4</v>
      </c>
      <c r="G49" s="66">
        <f t="shared" si="19"/>
        <v>1780</v>
      </c>
      <c r="H49" s="66">
        <f t="shared" si="20"/>
        <v>1780</v>
      </c>
      <c r="I49" s="25">
        <f t="shared" si="24"/>
        <v>-0.40000000000009095</v>
      </c>
      <c r="J49" s="66">
        <f t="shared" si="22"/>
        <v>1558.3999999999999</v>
      </c>
      <c r="K49" s="121">
        <f t="shared" si="23"/>
        <v>1780</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1579.7</v>
      </c>
      <c r="E50" s="35">
        <f t="shared" si="17"/>
        <v>221.60000000000002</v>
      </c>
      <c r="F50" s="66">
        <f t="shared" si="18"/>
        <v>1801.3000000000002</v>
      </c>
      <c r="G50" s="66">
        <f t="shared" si="19"/>
        <v>1801</v>
      </c>
      <c r="H50" s="66">
        <f t="shared" si="20"/>
        <v>1801</v>
      </c>
      <c r="I50" s="25">
        <f t="shared" si="24"/>
        <v>-0.3000000000001819</v>
      </c>
      <c r="J50" s="66">
        <f t="shared" si="22"/>
        <v>1579.3999999999999</v>
      </c>
      <c r="K50" s="121">
        <f t="shared" si="23"/>
        <v>1801</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1564.1</v>
      </c>
      <c r="E51" s="35">
        <f t="shared" si="17"/>
        <v>221.60000000000002</v>
      </c>
      <c r="F51" s="66">
        <f t="shared" si="18"/>
        <v>1785.6999999999998</v>
      </c>
      <c r="G51" s="66">
        <f t="shared" si="19"/>
        <v>1786</v>
      </c>
      <c r="H51" s="66">
        <f t="shared" si="20"/>
        <v>1786</v>
      </c>
      <c r="I51" s="25">
        <f t="shared" si="24"/>
        <v>0.3000000000001819</v>
      </c>
      <c r="J51" s="66">
        <f t="shared" si="22"/>
        <v>1564.4</v>
      </c>
      <c r="K51" s="121">
        <f t="shared" si="23"/>
        <v>1786</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1561.9</v>
      </c>
      <c r="E52" s="35">
        <f t="shared" si="17"/>
        <v>221.60000000000002</v>
      </c>
      <c r="F52" s="66">
        <f t="shared" si="18"/>
        <v>1783.5</v>
      </c>
      <c r="G52" s="66">
        <f t="shared" si="19"/>
        <v>1784</v>
      </c>
      <c r="H52" s="66">
        <f t="shared" si="20"/>
        <v>1784</v>
      </c>
      <c r="I52" s="25">
        <f t="shared" si="24"/>
        <v>0.5</v>
      </c>
      <c r="J52" s="66">
        <f t="shared" si="22"/>
        <v>1562.4</v>
      </c>
      <c r="K52" s="121">
        <f t="shared" si="23"/>
        <v>1784</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1581.1</v>
      </c>
      <c r="E53" s="35">
        <f t="shared" si="17"/>
        <v>221.60000000000002</v>
      </c>
      <c r="F53" s="66">
        <f t="shared" si="18"/>
        <v>1802.6999999999998</v>
      </c>
      <c r="G53" s="66">
        <f t="shared" si="19"/>
        <v>1803</v>
      </c>
      <c r="H53" s="66">
        <f t="shared" si="20"/>
        <v>1803</v>
      </c>
      <c r="I53" s="25">
        <f t="shared" si="24"/>
        <v>0.3000000000001819</v>
      </c>
      <c r="J53" s="66">
        <f t="shared" si="22"/>
        <v>1581.4</v>
      </c>
      <c r="K53" s="121">
        <f t="shared" si="23"/>
        <v>1803</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1500.3</v>
      </c>
      <c r="E54" s="35">
        <f t="shared" si="17"/>
        <v>221.60000000000002</v>
      </c>
      <c r="F54" s="66">
        <f t="shared" si="18"/>
        <v>1721.9</v>
      </c>
      <c r="G54" s="66">
        <f t="shared" si="19"/>
        <v>1722</v>
      </c>
      <c r="H54" s="66">
        <f t="shared" si="20"/>
        <v>1722</v>
      </c>
      <c r="I54" s="25">
        <f t="shared" si="24"/>
        <v>9.9999999999909051E-2</v>
      </c>
      <c r="J54" s="66">
        <f t="shared" si="22"/>
        <v>1500.3999999999999</v>
      </c>
      <c r="K54" s="121">
        <f t="shared" si="23"/>
        <v>1722</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1513</v>
      </c>
      <c r="E55" s="35">
        <f t="shared" si="17"/>
        <v>221.60000000000002</v>
      </c>
      <c r="F55" s="66">
        <f t="shared" si="18"/>
        <v>1734.6</v>
      </c>
      <c r="G55" s="66">
        <f t="shared" si="19"/>
        <v>1735</v>
      </c>
      <c r="H55" s="66">
        <f t="shared" si="20"/>
        <v>1735</v>
      </c>
      <c r="I55" s="25">
        <f t="shared" si="24"/>
        <v>0.40000000000009095</v>
      </c>
      <c r="J55" s="66">
        <f t="shared" si="22"/>
        <v>1513.4</v>
      </c>
      <c r="K55" s="121">
        <f t="shared" si="23"/>
        <v>1735</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1515.2</v>
      </c>
      <c r="E56" s="35">
        <f t="shared" si="17"/>
        <v>221.60000000000002</v>
      </c>
      <c r="F56" s="66">
        <f t="shared" si="18"/>
        <v>1736.8000000000002</v>
      </c>
      <c r="G56" s="66">
        <f t="shared" si="19"/>
        <v>1737</v>
      </c>
      <c r="H56" s="66">
        <f t="shared" si="20"/>
        <v>1737</v>
      </c>
      <c r="I56" s="25">
        <f t="shared" si="24"/>
        <v>0.1999999999998181</v>
      </c>
      <c r="J56" s="66">
        <f t="shared" si="22"/>
        <v>1515.3999999999999</v>
      </c>
      <c r="K56" s="121">
        <f t="shared" si="23"/>
        <v>1737</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1538.2</v>
      </c>
      <c r="E57" s="35">
        <f t="shared" si="17"/>
        <v>221.60000000000002</v>
      </c>
      <c r="F57" s="66">
        <f t="shared" si="18"/>
        <v>1759.8000000000002</v>
      </c>
      <c r="G57" s="66">
        <f t="shared" si="19"/>
        <v>1760</v>
      </c>
      <c r="H57" s="66">
        <f t="shared" si="20"/>
        <v>1760</v>
      </c>
      <c r="I57" s="25">
        <f t="shared" si="24"/>
        <v>0.1999999999998181</v>
      </c>
      <c r="J57" s="66">
        <f t="shared" si="22"/>
        <v>1538.3999999999999</v>
      </c>
      <c r="K57" s="121">
        <f t="shared" si="23"/>
        <v>1760</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1541.3</v>
      </c>
      <c r="E58" s="35">
        <f t="shared" si="17"/>
        <v>221.60000000000002</v>
      </c>
      <c r="F58" s="66">
        <f t="shared" si="18"/>
        <v>1762.9</v>
      </c>
      <c r="G58" s="66">
        <f t="shared" si="19"/>
        <v>1763</v>
      </c>
      <c r="H58" s="66">
        <f t="shared" si="20"/>
        <v>1763</v>
      </c>
      <c r="I58" s="25">
        <f t="shared" si="24"/>
        <v>9.9999999999909051E-2</v>
      </c>
      <c r="J58" s="66">
        <f t="shared" si="22"/>
        <v>1541.3999999999999</v>
      </c>
      <c r="K58" s="121">
        <f t="shared" si="23"/>
        <v>1763</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1558.8</v>
      </c>
      <c r="E59" s="35">
        <f t="shared" si="17"/>
        <v>221.60000000000002</v>
      </c>
      <c r="F59" s="66">
        <f t="shared" si="18"/>
        <v>1780.4</v>
      </c>
      <c r="G59" s="66">
        <f t="shared" si="19"/>
        <v>1780</v>
      </c>
      <c r="H59" s="66">
        <f t="shared" si="20"/>
        <v>1780</v>
      </c>
      <c r="I59" s="25">
        <f t="shared" si="24"/>
        <v>-0.40000000000009095</v>
      </c>
      <c r="J59" s="66">
        <f t="shared" si="22"/>
        <v>1558.3999999999999</v>
      </c>
      <c r="K59" s="121">
        <f t="shared" si="23"/>
        <v>1780</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1579.7</v>
      </c>
      <c r="E60" s="35">
        <f t="shared" si="17"/>
        <v>221.60000000000002</v>
      </c>
      <c r="F60" s="66">
        <f t="shared" si="18"/>
        <v>1801.3000000000002</v>
      </c>
      <c r="G60" s="66">
        <f t="shared" si="19"/>
        <v>1801</v>
      </c>
      <c r="H60" s="66">
        <f t="shared" si="20"/>
        <v>1801</v>
      </c>
      <c r="I60" s="25">
        <f t="shared" si="24"/>
        <v>-0.3000000000001819</v>
      </c>
      <c r="J60" s="66">
        <f t="shared" si="22"/>
        <v>1579.3999999999999</v>
      </c>
      <c r="K60" s="121">
        <f t="shared" si="23"/>
        <v>1801</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1581.1</v>
      </c>
      <c r="E61" s="35">
        <f t="shared" si="17"/>
        <v>221.60000000000002</v>
      </c>
      <c r="F61" s="66">
        <f t="shared" si="18"/>
        <v>1802.6999999999998</v>
      </c>
      <c r="G61" s="66">
        <f t="shared" si="19"/>
        <v>1803</v>
      </c>
      <c r="H61" s="66">
        <f t="shared" si="20"/>
        <v>1803</v>
      </c>
      <c r="I61" s="25">
        <f t="shared" si="24"/>
        <v>0.3000000000001819</v>
      </c>
      <c r="J61" s="66">
        <f t="shared" si="22"/>
        <v>1581.4</v>
      </c>
      <c r="K61" s="121">
        <f t="shared" si="23"/>
        <v>1803</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1433</v>
      </c>
      <c r="C64" s="302">
        <v>79.2</v>
      </c>
      <c r="D64" s="65">
        <f t="shared" ref="D64:D70" si="25">$B$11+C64</f>
        <v>1512.2</v>
      </c>
      <c r="E64" s="35">
        <f t="shared" ref="E64:E70" si="26">$E$11</f>
        <v>221.60000000000002</v>
      </c>
      <c r="F64" s="66">
        <f t="shared" ref="F64:F70" si="27">D64+E64</f>
        <v>1733.8000000000002</v>
      </c>
      <c r="G64" s="66">
        <f t="shared" ref="G64:G70" si="28">ROUND(((F64*10)+0.4)/10,0)</f>
        <v>1734</v>
      </c>
      <c r="H64" s="66">
        <f t="shared" ref="H64:H70" si="29">IF(FLOOR(G64,1)&lt;1000,FLOOR(G64,1),FLOOR((G64),1))</f>
        <v>1734</v>
      </c>
      <c r="I64" s="67">
        <f t="shared" ref="I64:I70" si="30">H64-F64</f>
        <v>0.1999999999998181</v>
      </c>
      <c r="J64" s="66">
        <f t="shared" ref="J64:J70" si="31">I64+D64</f>
        <v>1512.3999999999999</v>
      </c>
      <c r="K64" s="122">
        <f t="shared" ref="K64:K70" si="32">H64</f>
        <v>1734</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1534.8</v>
      </c>
      <c r="E65" s="35">
        <f t="shared" si="26"/>
        <v>221.60000000000002</v>
      </c>
      <c r="F65" s="66">
        <f t="shared" si="27"/>
        <v>1756.4</v>
      </c>
      <c r="G65" s="66">
        <f t="shared" si="28"/>
        <v>1756</v>
      </c>
      <c r="H65" s="66">
        <f t="shared" si="29"/>
        <v>1756</v>
      </c>
      <c r="I65" s="67">
        <f>H65-F65</f>
        <v>-0.40000000000009095</v>
      </c>
      <c r="J65" s="66">
        <f t="shared" si="31"/>
        <v>1534.3999999999999</v>
      </c>
      <c r="K65" s="122">
        <f>H65</f>
        <v>1756</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1551.6</v>
      </c>
      <c r="E66" s="35">
        <f t="shared" si="26"/>
        <v>221.60000000000002</v>
      </c>
      <c r="F66" s="35">
        <f t="shared" si="27"/>
        <v>1773.1999999999998</v>
      </c>
      <c r="G66" s="35">
        <f t="shared" si="28"/>
        <v>1773</v>
      </c>
      <c r="H66" s="66">
        <f t="shared" si="29"/>
        <v>1773</v>
      </c>
      <c r="I66" s="25">
        <f t="shared" si="30"/>
        <v>-0.1999999999998181</v>
      </c>
      <c r="J66" s="35">
        <f t="shared" si="31"/>
        <v>1551.4</v>
      </c>
      <c r="K66" s="121">
        <f t="shared" si="32"/>
        <v>1773</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1549.2</v>
      </c>
      <c r="E67" s="35">
        <f t="shared" si="26"/>
        <v>221.60000000000002</v>
      </c>
      <c r="F67" s="35">
        <f t="shared" si="27"/>
        <v>1770.8000000000002</v>
      </c>
      <c r="G67" s="35">
        <f t="shared" si="28"/>
        <v>1771</v>
      </c>
      <c r="H67" s="66">
        <f t="shared" si="29"/>
        <v>1771</v>
      </c>
      <c r="I67" s="25">
        <f t="shared" si="30"/>
        <v>0.1999999999998181</v>
      </c>
      <c r="J67" s="35">
        <f t="shared" si="31"/>
        <v>1549.3999999999999</v>
      </c>
      <c r="K67" s="121">
        <f t="shared" si="32"/>
        <v>1771</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1556.4</v>
      </c>
      <c r="E68" s="35">
        <f t="shared" si="26"/>
        <v>221.60000000000002</v>
      </c>
      <c r="F68" s="35">
        <f t="shared" si="27"/>
        <v>1778</v>
      </c>
      <c r="G68" s="35">
        <f t="shared" si="28"/>
        <v>1778</v>
      </c>
      <c r="H68" s="66">
        <f t="shared" si="29"/>
        <v>1778</v>
      </c>
      <c r="I68" s="25">
        <f t="shared" si="30"/>
        <v>0</v>
      </c>
      <c r="J68" s="35">
        <f t="shared" si="31"/>
        <v>1556.4</v>
      </c>
      <c r="K68" s="121">
        <f t="shared" si="32"/>
        <v>1778</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1556.1</v>
      </c>
      <c r="E69" s="35">
        <f t="shared" si="26"/>
        <v>221.60000000000002</v>
      </c>
      <c r="F69" s="66">
        <f t="shared" si="27"/>
        <v>1777.6999999999998</v>
      </c>
      <c r="G69" s="66">
        <f t="shared" si="28"/>
        <v>1778</v>
      </c>
      <c r="H69" s="66">
        <f t="shared" si="29"/>
        <v>1778</v>
      </c>
      <c r="I69" s="67">
        <f t="shared" si="30"/>
        <v>0.3000000000001819</v>
      </c>
      <c r="J69" s="66">
        <f t="shared" si="31"/>
        <v>1556.4</v>
      </c>
      <c r="K69" s="122">
        <f t="shared" si="32"/>
        <v>1778</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1571.5</v>
      </c>
      <c r="E70" s="35">
        <f t="shared" si="26"/>
        <v>221.60000000000002</v>
      </c>
      <c r="F70" s="35">
        <f t="shared" si="27"/>
        <v>1793.1</v>
      </c>
      <c r="G70" s="35">
        <f t="shared" si="28"/>
        <v>1793</v>
      </c>
      <c r="H70" s="66">
        <f t="shared" si="29"/>
        <v>1793</v>
      </c>
      <c r="I70" s="25">
        <f t="shared" si="30"/>
        <v>-9.9999999999909051E-2</v>
      </c>
      <c r="J70" s="35">
        <f t="shared" si="31"/>
        <v>1571.4</v>
      </c>
      <c r="K70" s="121">
        <f t="shared" si="32"/>
        <v>1793</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07 JULY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1416+26</f>
        <v>1442</v>
      </c>
      <c r="C84" s="101">
        <v>3.4</v>
      </c>
      <c r="D84" s="23">
        <f t="shared" ref="D84:D89" si="33">$B$84+C84</f>
        <v>1445.4</v>
      </c>
      <c r="E84" s="36">
        <f t="shared" ref="E84:E100" si="34">$E$11</f>
        <v>221.60000000000002</v>
      </c>
      <c r="F84" s="36">
        <f t="shared" ref="F84:F100" si="35">D84+E84</f>
        <v>1667</v>
      </c>
      <c r="G84" s="36">
        <f t="shared" ref="G84:G100" si="36">ROUND(((F84*10)+0.4)/10,0)</f>
        <v>1667</v>
      </c>
      <c r="H84" s="36">
        <f>IF(FLOOR(G84,1)&lt;1000,FLOOR(G84,1),FLOOR((G84),1))</f>
        <v>1667</v>
      </c>
      <c r="I84" s="36">
        <f t="shared" ref="I84:I143" si="37">H84-F84</f>
        <v>0</v>
      </c>
      <c r="J84" s="36">
        <f t="shared" ref="J84:J100" si="38">I84+D84</f>
        <v>1445.4</v>
      </c>
      <c r="K84" s="56">
        <f t="shared" ref="K84:K100" si="39">H84</f>
        <v>1667</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1451</v>
      </c>
      <c r="E85" s="35">
        <f t="shared" si="34"/>
        <v>221.60000000000002</v>
      </c>
      <c r="F85" s="38">
        <f t="shared" si="35"/>
        <v>1672.6</v>
      </c>
      <c r="G85" s="38">
        <f t="shared" si="36"/>
        <v>1673</v>
      </c>
      <c r="H85" s="38">
        <f t="shared" ref="H85:H100" si="40">IF(FLOOR(G85,1)&lt;1000,FLOOR(G85,1),FLOOR((G85),1))</f>
        <v>1673</v>
      </c>
      <c r="I85" s="50">
        <f t="shared" si="37"/>
        <v>0.40000000000009095</v>
      </c>
      <c r="J85" s="38">
        <f t="shared" si="38"/>
        <v>1451.4</v>
      </c>
      <c r="K85" s="55">
        <f t="shared" si="39"/>
        <v>1673</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1456</v>
      </c>
      <c r="E86" s="35">
        <f t="shared" si="34"/>
        <v>221.60000000000002</v>
      </c>
      <c r="F86" s="38">
        <f t="shared" si="35"/>
        <v>1677.6</v>
      </c>
      <c r="G86" s="38">
        <f t="shared" si="36"/>
        <v>1678</v>
      </c>
      <c r="H86" s="38">
        <f t="shared" si="40"/>
        <v>1678</v>
      </c>
      <c r="I86" s="50">
        <f t="shared" si="37"/>
        <v>0.40000000000009095</v>
      </c>
      <c r="J86" s="38">
        <f t="shared" si="38"/>
        <v>1456.4</v>
      </c>
      <c r="K86" s="55">
        <f t="shared" si="39"/>
        <v>1678</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1462.6</v>
      </c>
      <c r="E87" s="35">
        <f t="shared" si="34"/>
        <v>221.60000000000002</v>
      </c>
      <c r="F87" s="38">
        <f t="shared" si="35"/>
        <v>1684.1999999999998</v>
      </c>
      <c r="G87" s="38">
        <f t="shared" si="36"/>
        <v>1684</v>
      </c>
      <c r="H87" s="38">
        <f t="shared" si="40"/>
        <v>1684</v>
      </c>
      <c r="I87" s="50">
        <f t="shared" si="37"/>
        <v>-0.1999999999998181</v>
      </c>
      <c r="J87" s="38">
        <f t="shared" si="38"/>
        <v>1462.4</v>
      </c>
      <c r="K87" s="55">
        <f t="shared" si="39"/>
        <v>1684</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1471.9</v>
      </c>
      <c r="E88" s="35">
        <f t="shared" si="34"/>
        <v>221.60000000000002</v>
      </c>
      <c r="F88" s="38">
        <f t="shared" si="35"/>
        <v>1693.5</v>
      </c>
      <c r="G88" s="38">
        <f t="shared" si="36"/>
        <v>1694</v>
      </c>
      <c r="H88" s="38">
        <f t="shared" si="40"/>
        <v>1694</v>
      </c>
      <c r="I88" s="50">
        <f t="shared" si="37"/>
        <v>0.5</v>
      </c>
      <c r="J88" s="38">
        <f t="shared" si="38"/>
        <v>1472.4</v>
      </c>
      <c r="K88" s="55">
        <f t="shared" si="39"/>
        <v>1694</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1485.3</v>
      </c>
      <c r="E89" s="35">
        <f t="shared" si="34"/>
        <v>221.60000000000002</v>
      </c>
      <c r="F89" s="38">
        <f t="shared" si="35"/>
        <v>1706.9</v>
      </c>
      <c r="G89" s="38">
        <f t="shared" si="36"/>
        <v>1707</v>
      </c>
      <c r="H89" s="38">
        <f t="shared" si="40"/>
        <v>1707</v>
      </c>
      <c r="I89" s="51">
        <f t="shared" si="37"/>
        <v>9.9999999999909051E-2</v>
      </c>
      <c r="J89" s="42">
        <f t="shared" si="38"/>
        <v>1485.3999999999999</v>
      </c>
      <c r="K89" s="59">
        <f t="shared" si="39"/>
        <v>1707</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1507.2</v>
      </c>
      <c r="E90" s="35">
        <f t="shared" si="34"/>
        <v>221.60000000000002</v>
      </c>
      <c r="F90" s="38">
        <f t="shared" si="35"/>
        <v>1728.8000000000002</v>
      </c>
      <c r="G90" s="38">
        <f t="shared" si="36"/>
        <v>1729</v>
      </c>
      <c r="H90" s="38">
        <f t="shared" si="40"/>
        <v>1729</v>
      </c>
      <c r="I90" s="51">
        <f t="shared" si="37"/>
        <v>0.1999999999998181</v>
      </c>
      <c r="J90" s="42">
        <f t="shared" si="38"/>
        <v>1507.3999999999999</v>
      </c>
      <c r="K90" s="59">
        <f t="shared" si="39"/>
        <v>1729</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1529.9</v>
      </c>
      <c r="E91" s="35">
        <f t="shared" si="34"/>
        <v>221.60000000000002</v>
      </c>
      <c r="F91" s="38">
        <f t="shared" si="35"/>
        <v>1751.5</v>
      </c>
      <c r="G91" s="38">
        <f t="shared" si="36"/>
        <v>1752</v>
      </c>
      <c r="H91" s="38">
        <f t="shared" si="40"/>
        <v>1752</v>
      </c>
      <c r="I91" s="51">
        <f t="shared" si="37"/>
        <v>0.5</v>
      </c>
      <c r="J91" s="42">
        <f t="shared" si="38"/>
        <v>1530.4</v>
      </c>
      <c r="K91" s="59">
        <f t="shared" si="39"/>
        <v>1752</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1553.8</v>
      </c>
      <c r="E92" s="35">
        <f t="shared" si="34"/>
        <v>221.60000000000002</v>
      </c>
      <c r="F92" s="38">
        <f t="shared" si="35"/>
        <v>1775.4</v>
      </c>
      <c r="G92" s="38">
        <f t="shared" si="36"/>
        <v>1775</v>
      </c>
      <c r="H92" s="38">
        <f t="shared" si="40"/>
        <v>1775</v>
      </c>
      <c r="I92" s="51">
        <f t="shared" si="37"/>
        <v>-0.40000000000009095</v>
      </c>
      <c r="J92" s="42">
        <f t="shared" si="38"/>
        <v>1553.3999999999999</v>
      </c>
      <c r="K92" s="59">
        <f t="shared" si="39"/>
        <v>1775</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1569.2</v>
      </c>
      <c r="E93" s="35">
        <f t="shared" si="34"/>
        <v>221.60000000000002</v>
      </c>
      <c r="F93" s="38">
        <f t="shared" si="35"/>
        <v>1790.8000000000002</v>
      </c>
      <c r="G93" s="38">
        <f t="shared" si="36"/>
        <v>1791</v>
      </c>
      <c r="H93" s="38">
        <f t="shared" si="40"/>
        <v>1791</v>
      </c>
      <c r="I93" s="51">
        <f t="shared" si="37"/>
        <v>0.1999999999998181</v>
      </c>
      <c r="J93" s="42">
        <f t="shared" si="38"/>
        <v>1569.3999999999999</v>
      </c>
      <c r="K93" s="59">
        <f t="shared" si="39"/>
        <v>1791</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1591.7</v>
      </c>
      <c r="E94" s="35">
        <f t="shared" si="34"/>
        <v>221.60000000000002</v>
      </c>
      <c r="F94" s="38">
        <f t="shared" si="35"/>
        <v>1813.3000000000002</v>
      </c>
      <c r="G94" s="38">
        <f t="shared" si="36"/>
        <v>1813</v>
      </c>
      <c r="H94" s="38">
        <f t="shared" si="40"/>
        <v>1813</v>
      </c>
      <c r="I94" s="51">
        <f t="shared" si="37"/>
        <v>-0.3000000000001819</v>
      </c>
      <c r="J94" s="42">
        <f t="shared" si="38"/>
        <v>1591.3999999999999</v>
      </c>
      <c r="K94" s="59">
        <f t="shared" si="39"/>
        <v>1813</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1610.5</v>
      </c>
      <c r="E95" s="35">
        <f t="shared" si="34"/>
        <v>221.60000000000002</v>
      </c>
      <c r="F95" s="38">
        <f t="shared" si="35"/>
        <v>1832.1</v>
      </c>
      <c r="G95" s="38">
        <f t="shared" si="36"/>
        <v>1832</v>
      </c>
      <c r="H95" s="38">
        <f t="shared" si="40"/>
        <v>1832</v>
      </c>
      <c r="I95" s="51">
        <f t="shared" si="37"/>
        <v>-9.9999999999909051E-2</v>
      </c>
      <c r="J95" s="42">
        <f t="shared" si="38"/>
        <v>1610.4</v>
      </c>
      <c r="K95" s="59">
        <f t="shared" si="39"/>
        <v>1832</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1571.2</v>
      </c>
      <c r="E96" s="35">
        <f t="shared" si="34"/>
        <v>221.60000000000002</v>
      </c>
      <c r="F96" s="38">
        <f t="shared" si="35"/>
        <v>1792.8000000000002</v>
      </c>
      <c r="G96" s="38">
        <f t="shared" si="36"/>
        <v>1793</v>
      </c>
      <c r="H96" s="38">
        <f t="shared" si="40"/>
        <v>1793</v>
      </c>
      <c r="I96" s="51">
        <f t="shared" si="37"/>
        <v>0.1999999999998181</v>
      </c>
      <c r="J96" s="42">
        <f t="shared" si="38"/>
        <v>1571.3999999999999</v>
      </c>
      <c r="K96" s="59">
        <f t="shared" si="39"/>
        <v>1793</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1611.7</v>
      </c>
      <c r="E97" s="35">
        <f t="shared" si="34"/>
        <v>221.60000000000002</v>
      </c>
      <c r="F97" s="38">
        <f t="shared" si="35"/>
        <v>1833.3000000000002</v>
      </c>
      <c r="G97" s="38">
        <f t="shared" si="36"/>
        <v>1833</v>
      </c>
      <c r="H97" s="38">
        <f t="shared" si="40"/>
        <v>1833</v>
      </c>
      <c r="I97" s="51">
        <f t="shared" si="37"/>
        <v>-0.3000000000001819</v>
      </c>
      <c r="J97" s="42">
        <f t="shared" si="38"/>
        <v>1611.3999999999999</v>
      </c>
      <c r="K97" s="59">
        <f t="shared" si="39"/>
        <v>1833</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1600.8</v>
      </c>
      <c r="E98" s="35">
        <f t="shared" si="34"/>
        <v>221.60000000000002</v>
      </c>
      <c r="F98" s="38">
        <f t="shared" si="35"/>
        <v>1822.4</v>
      </c>
      <c r="G98" s="38">
        <f t="shared" si="36"/>
        <v>1822</v>
      </c>
      <c r="H98" s="38">
        <f t="shared" si="40"/>
        <v>1822</v>
      </c>
      <c r="I98" s="51">
        <f t="shared" si="37"/>
        <v>-0.40000000000009095</v>
      </c>
      <c r="J98" s="42">
        <f t="shared" si="38"/>
        <v>1600.3999999999999</v>
      </c>
      <c r="K98" s="59">
        <f t="shared" si="39"/>
        <v>1822</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1497.2</v>
      </c>
      <c r="E99" s="35">
        <f t="shared" si="34"/>
        <v>221.60000000000002</v>
      </c>
      <c r="F99" s="38">
        <f t="shared" si="35"/>
        <v>1718.8000000000002</v>
      </c>
      <c r="G99" s="38">
        <f t="shared" si="36"/>
        <v>1719</v>
      </c>
      <c r="H99" s="38">
        <f t="shared" si="40"/>
        <v>1719</v>
      </c>
      <c r="I99" s="51">
        <f t="shared" si="37"/>
        <v>0.1999999999998181</v>
      </c>
      <c r="J99" s="42">
        <f t="shared" si="38"/>
        <v>1497.3999999999999</v>
      </c>
      <c r="K99" s="59">
        <f t="shared" si="39"/>
        <v>1719</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1590.8</v>
      </c>
      <c r="E100" s="35">
        <f t="shared" si="34"/>
        <v>221.60000000000002</v>
      </c>
      <c r="F100" s="38">
        <f t="shared" si="35"/>
        <v>1812.4</v>
      </c>
      <c r="G100" s="38">
        <f t="shared" si="36"/>
        <v>1812</v>
      </c>
      <c r="H100" s="38">
        <f t="shared" si="40"/>
        <v>1812</v>
      </c>
      <c r="I100" s="51">
        <f t="shared" si="37"/>
        <v>-0.40000000000009095</v>
      </c>
      <c r="J100" s="42">
        <f t="shared" si="38"/>
        <v>1590.3999999999999</v>
      </c>
      <c r="K100" s="59">
        <f t="shared" si="39"/>
        <v>1812</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1442</v>
      </c>
      <c r="C103" s="102">
        <v>21.5</v>
      </c>
      <c r="D103" s="21">
        <f t="shared" ref="D103:D111" si="42">$B$84+C103</f>
        <v>1463.5</v>
      </c>
      <c r="E103" s="35">
        <f t="shared" ref="E103:E111" si="43">$E$11</f>
        <v>221.60000000000002</v>
      </c>
      <c r="F103" s="38">
        <f t="shared" ref="F103:F111" si="44">D103+E103</f>
        <v>1685.1</v>
      </c>
      <c r="G103" s="38">
        <f t="shared" ref="G103:G111" si="45">ROUND(((F103*10)+0.4)/10,0)</f>
        <v>1685</v>
      </c>
      <c r="H103" s="38">
        <f t="shared" ref="H103:H111" si="46">IF(FLOOR(G103,1)&lt;1000,FLOOR(G103,1),FLOOR((G103),1))</f>
        <v>1685</v>
      </c>
      <c r="I103" s="51">
        <f t="shared" si="37"/>
        <v>-9.9999999999909051E-2</v>
      </c>
      <c r="J103" s="42">
        <f t="shared" ref="J103:J111" si="47">I103+D103</f>
        <v>1463.4</v>
      </c>
      <c r="K103" s="59">
        <f t="shared" ref="K103:K111" si="48">H103</f>
        <v>1685</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1475.9</v>
      </c>
      <c r="E104" s="35">
        <f t="shared" si="43"/>
        <v>221.60000000000002</v>
      </c>
      <c r="F104" s="38">
        <f>D104+E104</f>
        <v>1697.5</v>
      </c>
      <c r="G104" s="38">
        <f>ROUND(((F104*10)+0.4)/10,0)</f>
        <v>1698</v>
      </c>
      <c r="H104" s="38">
        <f t="shared" si="46"/>
        <v>1698</v>
      </c>
      <c r="I104" s="51">
        <f>H104-F104</f>
        <v>0.5</v>
      </c>
      <c r="J104" s="42">
        <f>I104+D104</f>
        <v>1476.4</v>
      </c>
      <c r="K104" s="59">
        <f>H104</f>
        <v>1698</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1468.8</v>
      </c>
      <c r="E105" s="35">
        <f t="shared" si="43"/>
        <v>221.60000000000002</v>
      </c>
      <c r="F105" s="38">
        <f t="shared" si="44"/>
        <v>1690.4</v>
      </c>
      <c r="G105" s="38">
        <f t="shared" si="45"/>
        <v>1690</v>
      </c>
      <c r="H105" s="38">
        <f t="shared" si="46"/>
        <v>1690</v>
      </c>
      <c r="I105" s="51">
        <f t="shared" si="37"/>
        <v>-0.40000000000009095</v>
      </c>
      <c r="J105" s="42">
        <f t="shared" si="47"/>
        <v>1468.3999999999999</v>
      </c>
      <c r="K105" s="59">
        <f t="shared" si="48"/>
        <v>1690</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1480.1</v>
      </c>
      <c r="E106" s="35">
        <f t="shared" si="43"/>
        <v>221.60000000000002</v>
      </c>
      <c r="F106" s="38">
        <f t="shared" si="44"/>
        <v>1701.6999999999998</v>
      </c>
      <c r="G106" s="38">
        <f t="shared" si="45"/>
        <v>1702</v>
      </c>
      <c r="H106" s="38">
        <f t="shared" si="46"/>
        <v>1702</v>
      </c>
      <c r="I106" s="51">
        <f t="shared" si="37"/>
        <v>0.3000000000001819</v>
      </c>
      <c r="J106" s="42">
        <f t="shared" si="47"/>
        <v>1480.4</v>
      </c>
      <c r="K106" s="59">
        <f t="shared" si="48"/>
        <v>1702</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1494.2</v>
      </c>
      <c r="E107" s="35">
        <f t="shared" si="43"/>
        <v>221.60000000000002</v>
      </c>
      <c r="F107" s="38">
        <f t="shared" si="44"/>
        <v>1715.8000000000002</v>
      </c>
      <c r="G107" s="38">
        <f t="shared" si="45"/>
        <v>1716</v>
      </c>
      <c r="H107" s="38">
        <f t="shared" si="46"/>
        <v>1716</v>
      </c>
      <c r="I107" s="51">
        <f t="shared" si="37"/>
        <v>0.1999999999998181</v>
      </c>
      <c r="J107" s="42">
        <f t="shared" si="47"/>
        <v>1494.3999999999999</v>
      </c>
      <c r="K107" s="59">
        <f t="shared" si="48"/>
        <v>1716</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1491.2</v>
      </c>
      <c r="E108" s="35">
        <f t="shared" si="43"/>
        <v>221.60000000000002</v>
      </c>
      <c r="F108" s="38">
        <f t="shared" si="44"/>
        <v>1712.8000000000002</v>
      </c>
      <c r="G108" s="38">
        <f t="shared" si="45"/>
        <v>1713</v>
      </c>
      <c r="H108" s="38">
        <f t="shared" si="46"/>
        <v>1713</v>
      </c>
      <c r="I108" s="51">
        <f t="shared" si="37"/>
        <v>0.1999999999998181</v>
      </c>
      <c r="J108" s="42">
        <f t="shared" si="47"/>
        <v>1491.3999999999999</v>
      </c>
      <c r="K108" s="59">
        <f t="shared" si="48"/>
        <v>1713</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1504.4</v>
      </c>
      <c r="E109" s="35">
        <f t="shared" si="43"/>
        <v>221.60000000000002</v>
      </c>
      <c r="F109" s="38">
        <f t="shared" si="44"/>
        <v>1726</v>
      </c>
      <c r="G109" s="38">
        <f t="shared" si="45"/>
        <v>1726</v>
      </c>
      <c r="H109" s="38">
        <f t="shared" si="46"/>
        <v>1726</v>
      </c>
      <c r="I109" s="51">
        <f t="shared" si="37"/>
        <v>0</v>
      </c>
      <c r="J109" s="42">
        <f t="shared" si="47"/>
        <v>1504.4</v>
      </c>
      <c r="K109" s="59">
        <f t="shared" si="48"/>
        <v>1726</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1509.4</v>
      </c>
      <c r="E110" s="35">
        <f t="shared" si="43"/>
        <v>221.60000000000002</v>
      </c>
      <c r="F110" s="38">
        <f t="shared" si="44"/>
        <v>1731</v>
      </c>
      <c r="G110" s="38">
        <f t="shared" si="45"/>
        <v>1731</v>
      </c>
      <c r="H110" s="38">
        <f t="shared" si="46"/>
        <v>1731</v>
      </c>
      <c r="I110" s="51">
        <f t="shared" si="37"/>
        <v>0</v>
      </c>
      <c r="J110" s="42">
        <f t="shared" si="47"/>
        <v>1509.4</v>
      </c>
      <c r="K110" s="59">
        <f t="shared" si="48"/>
        <v>1731</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1520.8</v>
      </c>
      <c r="E111" s="35">
        <f t="shared" si="43"/>
        <v>221.60000000000002</v>
      </c>
      <c r="F111" s="38">
        <f t="shared" si="44"/>
        <v>1742.4</v>
      </c>
      <c r="G111" s="38">
        <f t="shared" si="45"/>
        <v>1742</v>
      </c>
      <c r="H111" s="38">
        <f t="shared" si="46"/>
        <v>1742</v>
      </c>
      <c r="I111" s="51">
        <f t="shared" si="37"/>
        <v>-0.40000000000009095</v>
      </c>
      <c r="J111" s="42">
        <f t="shared" si="47"/>
        <v>1520.3999999999999</v>
      </c>
      <c r="K111" s="59">
        <f t="shared" si="48"/>
        <v>1742</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1485.7</v>
      </c>
      <c r="E114" s="35">
        <f t="shared" ref="E114:E134" si="49">$E$11</f>
        <v>221.60000000000002</v>
      </c>
      <c r="F114" s="38">
        <f t="shared" ref="F114:F134" si="50">D114+E114</f>
        <v>1707.3000000000002</v>
      </c>
      <c r="G114" s="38">
        <f t="shared" ref="G114:G134" si="51">ROUND(((F114*10)+0.4)/10,0)</f>
        <v>1707</v>
      </c>
      <c r="H114" s="38">
        <f t="shared" ref="H114:H134" si="52">IF(FLOOR(G114,1)&lt;1000,FLOOR(G114,1),FLOOR((G114),1))</f>
        <v>1707</v>
      </c>
      <c r="I114" s="51">
        <f t="shared" si="37"/>
        <v>-0.3000000000001819</v>
      </c>
      <c r="J114" s="42">
        <f t="shared" ref="J114:J134" si="53">I114+D114</f>
        <v>1485.3999999999999</v>
      </c>
      <c r="K114" s="59">
        <f t="shared" ref="K114:K134" si="54">H114</f>
        <v>1707</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1494.5</v>
      </c>
      <c r="E115" s="35">
        <f t="shared" si="49"/>
        <v>221.60000000000002</v>
      </c>
      <c r="F115" s="42">
        <f t="shared" si="50"/>
        <v>1716.1</v>
      </c>
      <c r="G115" s="42">
        <f t="shared" si="51"/>
        <v>1716</v>
      </c>
      <c r="H115" s="38">
        <f t="shared" si="52"/>
        <v>1716</v>
      </c>
      <c r="I115" s="51">
        <f>H115-F115</f>
        <v>-9.9999999999909051E-2</v>
      </c>
      <c r="J115" s="42">
        <f t="shared" si="53"/>
        <v>1494.4</v>
      </c>
      <c r="K115" s="59">
        <f t="shared" si="54"/>
        <v>1716</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1519.3</v>
      </c>
      <c r="E116" s="35">
        <f t="shared" si="49"/>
        <v>221.60000000000002</v>
      </c>
      <c r="F116" s="38">
        <f t="shared" si="50"/>
        <v>1740.9</v>
      </c>
      <c r="G116" s="38">
        <f t="shared" si="51"/>
        <v>1741</v>
      </c>
      <c r="H116" s="38">
        <f t="shared" si="52"/>
        <v>1741</v>
      </c>
      <c r="I116" s="51">
        <f t="shared" si="37"/>
        <v>9.9999999999909051E-2</v>
      </c>
      <c r="J116" s="42">
        <f t="shared" si="53"/>
        <v>1519.3999999999999</v>
      </c>
      <c r="K116" s="59">
        <f t="shared" si="54"/>
        <v>1741</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1532</v>
      </c>
      <c r="E117" s="35">
        <f t="shared" si="49"/>
        <v>221.60000000000002</v>
      </c>
      <c r="F117" s="38">
        <f t="shared" si="50"/>
        <v>1753.6</v>
      </c>
      <c r="G117" s="38">
        <f t="shared" si="51"/>
        <v>1754</v>
      </c>
      <c r="H117" s="38">
        <f t="shared" si="52"/>
        <v>1754</v>
      </c>
      <c r="I117" s="51">
        <f t="shared" si="37"/>
        <v>0.40000000000009095</v>
      </c>
      <c r="J117" s="42">
        <f t="shared" si="53"/>
        <v>1532.4</v>
      </c>
      <c r="K117" s="59">
        <f t="shared" si="54"/>
        <v>1754</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1516.9</v>
      </c>
      <c r="E118" s="36">
        <f t="shared" si="49"/>
        <v>221.60000000000002</v>
      </c>
      <c r="F118" s="36">
        <f t="shared" si="50"/>
        <v>1738.5</v>
      </c>
      <c r="G118" s="36">
        <f t="shared" si="51"/>
        <v>1739</v>
      </c>
      <c r="H118" s="36">
        <f t="shared" si="52"/>
        <v>1739</v>
      </c>
      <c r="I118" s="53">
        <f t="shared" si="37"/>
        <v>0.5</v>
      </c>
      <c r="J118" s="45">
        <f t="shared" si="53"/>
        <v>1517.4</v>
      </c>
      <c r="K118" s="62">
        <f t="shared" si="54"/>
        <v>1739</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1534.2</v>
      </c>
      <c r="E119" s="35">
        <f t="shared" si="49"/>
        <v>221.60000000000002</v>
      </c>
      <c r="F119" s="38">
        <f t="shared" si="50"/>
        <v>1755.8000000000002</v>
      </c>
      <c r="G119" s="38">
        <f t="shared" si="51"/>
        <v>1756</v>
      </c>
      <c r="H119" s="38">
        <f t="shared" si="52"/>
        <v>1756</v>
      </c>
      <c r="I119" s="50">
        <f>H119-F119</f>
        <v>0.1999999999998181</v>
      </c>
      <c r="J119" s="42">
        <f t="shared" si="53"/>
        <v>1534.3999999999999</v>
      </c>
      <c r="K119" s="55">
        <f t="shared" si="54"/>
        <v>1756</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1557.2</v>
      </c>
      <c r="E120" s="35">
        <f t="shared" si="49"/>
        <v>221.60000000000002</v>
      </c>
      <c r="F120" s="38">
        <f t="shared" si="50"/>
        <v>1778.8000000000002</v>
      </c>
      <c r="G120" s="38">
        <f t="shared" si="51"/>
        <v>1779</v>
      </c>
      <c r="H120" s="38">
        <f t="shared" si="52"/>
        <v>1779</v>
      </c>
      <c r="I120" s="50">
        <f t="shared" ref="I120:I134" si="56">H120-F120</f>
        <v>0.1999999999998181</v>
      </c>
      <c r="J120" s="42">
        <f t="shared" si="53"/>
        <v>1557.3999999999999</v>
      </c>
      <c r="K120" s="55">
        <f t="shared" si="54"/>
        <v>1779</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1560.3</v>
      </c>
      <c r="E121" s="35">
        <f t="shared" si="49"/>
        <v>221.60000000000002</v>
      </c>
      <c r="F121" s="38">
        <f t="shared" si="50"/>
        <v>1781.9</v>
      </c>
      <c r="G121" s="38">
        <f t="shared" si="51"/>
        <v>1782</v>
      </c>
      <c r="H121" s="38">
        <f t="shared" si="52"/>
        <v>1782</v>
      </c>
      <c r="I121" s="50">
        <f t="shared" si="56"/>
        <v>9.9999999999909051E-2</v>
      </c>
      <c r="J121" s="42">
        <f t="shared" si="53"/>
        <v>1560.3999999999999</v>
      </c>
      <c r="K121" s="55">
        <f t="shared" si="54"/>
        <v>1782</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1577.8</v>
      </c>
      <c r="E122" s="35">
        <f t="shared" si="49"/>
        <v>221.60000000000002</v>
      </c>
      <c r="F122" s="38">
        <f t="shared" si="50"/>
        <v>1799.4</v>
      </c>
      <c r="G122" s="38">
        <f t="shared" si="51"/>
        <v>1799</v>
      </c>
      <c r="H122" s="38">
        <f t="shared" si="52"/>
        <v>1799</v>
      </c>
      <c r="I122" s="50">
        <f t="shared" si="56"/>
        <v>-0.40000000000009095</v>
      </c>
      <c r="J122" s="42">
        <f t="shared" si="53"/>
        <v>1577.3999999999999</v>
      </c>
      <c r="K122" s="55">
        <f t="shared" si="54"/>
        <v>1799</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1598.7</v>
      </c>
      <c r="E123" s="35">
        <f t="shared" si="49"/>
        <v>221.60000000000002</v>
      </c>
      <c r="F123" s="38">
        <f t="shared" si="50"/>
        <v>1820.3000000000002</v>
      </c>
      <c r="G123" s="38">
        <f t="shared" si="51"/>
        <v>1820</v>
      </c>
      <c r="H123" s="38">
        <f t="shared" si="52"/>
        <v>1820</v>
      </c>
      <c r="I123" s="50">
        <f t="shared" si="56"/>
        <v>-0.3000000000001819</v>
      </c>
      <c r="J123" s="42">
        <f t="shared" si="53"/>
        <v>1598.3999999999999</v>
      </c>
      <c r="K123" s="55">
        <f t="shared" si="54"/>
        <v>1820</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1583.1</v>
      </c>
      <c r="E124" s="35">
        <f t="shared" si="49"/>
        <v>221.60000000000002</v>
      </c>
      <c r="F124" s="38">
        <f t="shared" si="50"/>
        <v>1804.6999999999998</v>
      </c>
      <c r="G124" s="38">
        <f t="shared" si="51"/>
        <v>1805</v>
      </c>
      <c r="H124" s="38">
        <f t="shared" si="52"/>
        <v>1805</v>
      </c>
      <c r="I124" s="50">
        <f t="shared" si="56"/>
        <v>0.3000000000001819</v>
      </c>
      <c r="J124" s="42">
        <f t="shared" si="53"/>
        <v>1583.4</v>
      </c>
      <c r="K124" s="55">
        <f t="shared" si="54"/>
        <v>1805</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1580.9</v>
      </c>
      <c r="E125" s="35">
        <f t="shared" si="49"/>
        <v>221.60000000000002</v>
      </c>
      <c r="F125" s="38">
        <f t="shared" si="50"/>
        <v>1802.5</v>
      </c>
      <c r="G125" s="38">
        <f t="shared" si="51"/>
        <v>1803</v>
      </c>
      <c r="H125" s="38">
        <f t="shared" si="52"/>
        <v>1803</v>
      </c>
      <c r="I125" s="50">
        <f t="shared" si="56"/>
        <v>0.5</v>
      </c>
      <c r="J125" s="42">
        <f t="shared" si="53"/>
        <v>1581.4</v>
      </c>
      <c r="K125" s="55">
        <f t="shared" si="54"/>
        <v>1803</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1600.1</v>
      </c>
      <c r="E126" s="35">
        <f t="shared" si="49"/>
        <v>221.60000000000002</v>
      </c>
      <c r="F126" s="38">
        <f t="shared" si="50"/>
        <v>1821.6999999999998</v>
      </c>
      <c r="G126" s="38">
        <f t="shared" si="51"/>
        <v>1822</v>
      </c>
      <c r="H126" s="38">
        <f t="shared" si="52"/>
        <v>1822</v>
      </c>
      <c r="I126" s="50">
        <f t="shared" si="56"/>
        <v>0.3000000000001819</v>
      </c>
      <c r="J126" s="42">
        <f t="shared" si="53"/>
        <v>1600.4</v>
      </c>
      <c r="K126" s="55">
        <f t="shared" si="54"/>
        <v>1822</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1509.3</v>
      </c>
      <c r="E127" s="35">
        <f t="shared" si="49"/>
        <v>221.60000000000002</v>
      </c>
      <c r="F127" s="38">
        <f t="shared" si="50"/>
        <v>1730.9</v>
      </c>
      <c r="G127" s="38">
        <f t="shared" si="51"/>
        <v>1731</v>
      </c>
      <c r="H127" s="38">
        <f t="shared" si="52"/>
        <v>1731</v>
      </c>
      <c r="I127" s="50">
        <f t="shared" si="56"/>
        <v>9.9999999999909051E-2</v>
      </c>
      <c r="J127" s="42">
        <f t="shared" si="53"/>
        <v>1509.3999999999999</v>
      </c>
      <c r="K127" s="55">
        <f t="shared" si="54"/>
        <v>1731</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1522</v>
      </c>
      <c r="E128" s="35">
        <f t="shared" si="49"/>
        <v>221.60000000000002</v>
      </c>
      <c r="F128" s="38">
        <f t="shared" si="50"/>
        <v>1743.6</v>
      </c>
      <c r="G128" s="38">
        <f t="shared" si="51"/>
        <v>1744</v>
      </c>
      <c r="H128" s="38">
        <f t="shared" si="52"/>
        <v>1744</v>
      </c>
      <c r="I128" s="50">
        <f t="shared" si="56"/>
        <v>0.40000000000009095</v>
      </c>
      <c r="J128" s="42">
        <f t="shared" si="53"/>
        <v>1522.4</v>
      </c>
      <c r="K128" s="55">
        <f t="shared" si="54"/>
        <v>1744</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1524.2</v>
      </c>
      <c r="E129" s="35">
        <f t="shared" si="49"/>
        <v>221.60000000000002</v>
      </c>
      <c r="F129" s="38">
        <f t="shared" si="50"/>
        <v>1745.8000000000002</v>
      </c>
      <c r="G129" s="38">
        <f t="shared" si="51"/>
        <v>1746</v>
      </c>
      <c r="H129" s="38">
        <f t="shared" si="52"/>
        <v>1746</v>
      </c>
      <c r="I129" s="50">
        <f t="shared" si="56"/>
        <v>0.1999999999998181</v>
      </c>
      <c r="J129" s="42">
        <f t="shared" si="53"/>
        <v>1524.3999999999999</v>
      </c>
      <c r="K129" s="55">
        <f t="shared" si="54"/>
        <v>1746</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1547.2</v>
      </c>
      <c r="E130" s="35">
        <f t="shared" si="49"/>
        <v>221.60000000000002</v>
      </c>
      <c r="F130" s="38">
        <f t="shared" si="50"/>
        <v>1768.8000000000002</v>
      </c>
      <c r="G130" s="38">
        <f t="shared" si="51"/>
        <v>1769</v>
      </c>
      <c r="H130" s="38">
        <f t="shared" si="52"/>
        <v>1769</v>
      </c>
      <c r="I130" s="50">
        <f t="shared" si="56"/>
        <v>0.1999999999998181</v>
      </c>
      <c r="J130" s="42">
        <f t="shared" si="53"/>
        <v>1547.3999999999999</v>
      </c>
      <c r="K130" s="55">
        <f t="shared" si="54"/>
        <v>1769</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1550.3</v>
      </c>
      <c r="E131" s="35">
        <f t="shared" si="49"/>
        <v>221.60000000000002</v>
      </c>
      <c r="F131" s="38">
        <f t="shared" si="50"/>
        <v>1771.9</v>
      </c>
      <c r="G131" s="38">
        <f t="shared" si="51"/>
        <v>1772</v>
      </c>
      <c r="H131" s="38">
        <f t="shared" si="52"/>
        <v>1772</v>
      </c>
      <c r="I131" s="50">
        <f t="shared" si="56"/>
        <v>9.9999999999909051E-2</v>
      </c>
      <c r="J131" s="42">
        <f t="shared" si="53"/>
        <v>1550.3999999999999</v>
      </c>
      <c r="K131" s="55">
        <f t="shared" si="54"/>
        <v>1772</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1567.8</v>
      </c>
      <c r="E132" s="35">
        <f t="shared" si="49"/>
        <v>221.60000000000002</v>
      </c>
      <c r="F132" s="38">
        <f t="shared" si="50"/>
        <v>1789.4</v>
      </c>
      <c r="G132" s="38">
        <f t="shared" si="51"/>
        <v>1789</v>
      </c>
      <c r="H132" s="38">
        <f t="shared" si="52"/>
        <v>1789</v>
      </c>
      <c r="I132" s="50">
        <f t="shared" si="56"/>
        <v>-0.40000000000009095</v>
      </c>
      <c r="J132" s="42">
        <f t="shared" si="53"/>
        <v>1567.3999999999999</v>
      </c>
      <c r="K132" s="55">
        <f t="shared" si="54"/>
        <v>1789</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1588.7</v>
      </c>
      <c r="E133" s="35">
        <f t="shared" si="49"/>
        <v>221.60000000000002</v>
      </c>
      <c r="F133" s="38">
        <f t="shared" si="50"/>
        <v>1810.3000000000002</v>
      </c>
      <c r="G133" s="38">
        <f t="shared" si="51"/>
        <v>1810</v>
      </c>
      <c r="H133" s="38">
        <f t="shared" si="52"/>
        <v>1810</v>
      </c>
      <c r="I133" s="50">
        <f t="shared" si="56"/>
        <v>-0.3000000000001819</v>
      </c>
      <c r="J133" s="42">
        <f t="shared" si="53"/>
        <v>1588.3999999999999</v>
      </c>
      <c r="K133" s="55">
        <f t="shared" si="54"/>
        <v>1810</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1590.1</v>
      </c>
      <c r="E134" s="35">
        <f t="shared" si="49"/>
        <v>221.60000000000002</v>
      </c>
      <c r="F134" s="38">
        <f t="shared" si="50"/>
        <v>1811.6999999999998</v>
      </c>
      <c r="G134" s="38">
        <f t="shared" si="51"/>
        <v>1812</v>
      </c>
      <c r="H134" s="38">
        <f t="shared" si="52"/>
        <v>1812</v>
      </c>
      <c r="I134" s="50">
        <f t="shared" si="56"/>
        <v>0.3000000000001819</v>
      </c>
      <c r="J134" s="42">
        <f t="shared" si="53"/>
        <v>1590.4</v>
      </c>
      <c r="K134" s="55">
        <f t="shared" si="54"/>
        <v>1812</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1442</v>
      </c>
      <c r="C137" s="102">
        <v>79.2</v>
      </c>
      <c r="D137" s="21">
        <f t="shared" ref="D137:D143" si="58">$B$84+C137</f>
        <v>1521.2</v>
      </c>
      <c r="E137" s="35">
        <f t="shared" ref="E137:E143" si="59">$E$11</f>
        <v>221.60000000000002</v>
      </c>
      <c r="F137" s="38">
        <f t="shared" ref="F137:F143" si="60">D137+E137</f>
        <v>1742.8000000000002</v>
      </c>
      <c r="G137" s="38">
        <f t="shared" ref="G137:G143" si="61">ROUND(((F137*10)+0.4)/10,0)</f>
        <v>1743</v>
      </c>
      <c r="H137" s="38">
        <f t="shared" ref="H137:H143" si="62">IF(FLOOR(G137,1)&lt;1000,FLOOR(G137,1),FLOOR((G137),1))</f>
        <v>1743</v>
      </c>
      <c r="I137" s="51">
        <f t="shared" si="37"/>
        <v>0.1999999999998181</v>
      </c>
      <c r="J137" s="42">
        <f t="shared" ref="J137:J143" si="63">I137+D137</f>
        <v>1521.3999999999999</v>
      </c>
      <c r="K137" s="59">
        <f t="shared" ref="K137:K143" si="64">H137</f>
        <v>1743</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1543.8</v>
      </c>
      <c r="E138" s="35">
        <f t="shared" si="59"/>
        <v>221.60000000000002</v>
      </c>
      <c r="F138" s="38">
        <f t="shared" si="60"/>
        <v>1765.4</v>
      </c>
      <c r="G138" s="38">
        <f t="shared" si="61"/>
        <v>1765</v>
      </c>
      <c r="H138" s="38">
        <f t="shared" si="62"/>
        <v>1765</v>
      </c>
      <c r="I138" s="51">
        <f t="shared" si="37"/>
        <v>-0.40000000000009095</v>
      </c>
      <c r="J138" s="42">
        <f t="shared" si="63"/>
        <v>1543.3999999999999</v>
      </c>
      <c r="K138" s="59">
        <f t="shared" si="64"/>
        <v>1765</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1560.6</v>
      </c>
      <c r="E139" s="35">
        <f t="shared" si="59"/>
        <v>221.60000000000002</v>
      </c>
      <c r="F139" s="38">
        <f t="shared" si="60"/>
        <v>1782.1999999999998</v>
      </c>
      <c r="G139" s="38">
        <f t="shared" si="61"/>
        <v>1782</v>
      </c>
      <c r="H139" s="38">
        <f t="shared" si="62"/>
        <v>1782</v>
      </c>
      <c r="I139" s="51">
        <f t="shared" si="37"/>
        <v>-0.1999999999998181</v>
      </c>
      <c r="J139" s="42">
        <f t="shared" si="63"/>
        <v>1560.4</v>
      </c>
      <c r="K139" s="59">
        <f t="shared" si="64"/>
        <v>1782</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1558.2</v>
      </c>
      <c r="E140" s="35">
        <f t="shared" si="59"/>
        <v>221.60000000000002</v>
      </c>
      <c r="F140" s="38">
        <f t="shared" si="60"/>
        <v>1779.8000000000002</v>
      </c>
      <c r="G140" s="38">
        <f t="shared" si="61"/>
        <v>1780</v>
      </c>
      <c r="H140" s="38">
        <f t="shared" si="62"/>
        <v>1780</v>
      </c>
      <c r="I140" s="51">
        <f t="shared" si="37"/>
        <v>0.1999999999998181</v>
      </c>
      <c r="J140" s="42">
        <f t="shared" si="63"/>
        <v>1558.3999999999999</v>
      </c>
      <c r="K140" s="59">
        <f t="shared" si="64"/>
        <v>1780</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1565.4</v>
      </c>
      <c r="E141" s="35">
        <f t="shared" si="59"/>
        <v>221.60000000000002</v>
      </c>
      <c r="F141" s="38">
        <f t="shared" si="60"/>
        <v>1787</v>
      </c>
      <c r="G141" s="38">
        <f t="shared" si="61"/>
        <v>1787</v>
      </c>
      <c r="H141" s="38">
        <f t="shared" si="62"/>
        <v>1787</v>
      </c>
      <c r="I141" s="51">
        <f t="shared" si="37"/>
        <v>0</v>
      </c>
      <c r="J141" s="42">
        <f t="shared" si="63"/>
        <v>1565.4</v>
      </c>
      <c r="K141" s="59">
        <f t="shared" si="64"/>
        <v>1787</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1565.1</v>
      </c>
      <c r="E142" s="35">
        <f t="shared" si="59"/>
        <v>221.60000000000002</v>
      </c>
      <c r="F142" s="38">
        <f t="shared" si="60"/>
        <v>1786.6999999999998</v>
      </c>
      <c r="G142" s="38">
        <f t="shared" si="61"/>
        <v>1787</v>
      </c>
      <c r="H142" s="38">
        <f t="shared" si="62"/>
        <v>1787</v>
      </c>
      <c r="I142" s="51">
        <f t="shared" si="37"/>
        <v>0.3000000000001819</v>
      </c>
      <c r="J142" s="42">
        <f t="shared" si="63"/>
        <v>1565.4</v>
      </c>
      <c r="K142" s="59">
        <f t="shared" si="64"/>
        <v>1787</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1580.5</v>
      </c>
      <c r="E143" s="35">
        <f t="shared" si="59"/>
        <v>221.60000000000002</v>
      </c>
      <c r="F143" s="38">
        <f t="shared" si="60"/>
        <v>1802.1</v>
      </c>
      <c r="G143" s="38">
        <f t="shared" si="61"/>
        <v>1802</v>
      </c>
      <c r="H143" s="38">
        <f t="shared" si="62"/>
        <v>1802</v>
      </c>
      <c r="I143" s="51">
        <f t="shared" si="37"/>
        <v>-9.9999999999909051E-2</v>
      </c>
      <c r="J143" s="42">
        <f t="shared" si="63"/>
        <v>1580.4</v>
      </c>
      <c r="K143" s="59">
        <f t="shared" si="64"/>
        <v>1802</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07 JULY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1416+26</f>
        <v>1442</v>
      </c>
      <c r="C156" s="101">
        <v>3.4</v>
      </c>
      <c r="D156" s="20">
        <f t="shared" ref="D156:D172" si="65">$B$156+C156</f>
        <v>1445.4</v>
      </c>
      <c r="E156" s="39">
        <f t="shared" ref="E156:E172" si="66">$E$11</f>
        <v>221.60000000000002</v>
      </c>
      <c r="F156" s="39">
        <f t="shared" ref="F156:F172" si="67">D156+E156</f>
        <v>1667</v>
      </c>
      <c r="G156" s="39">
        <f t="shared" ref="G156:G172" si="68">ROUND(((F156*10)+0.4)/10,0)</f>
        <v>1667</v>
      </c>
      <c r="H156" s="39">
        <f>IF(FLOOR(G156,1)&lt;1000,FLOOR(G156,1),FLOOR((G156),1))</f>
        <v>1667</v>
      </c>
      <c r="I156" s="315">
        <f t="shared" ref="I156:I215" si="69">H156-F156</f>
        <v>0</v>
      </c>
      <c r="J156" s="39">
        <f t="shared" ref="J156:J172" si="70">I156+D156</f>
        <v>1445.4</v>
      </c>
      <c r="K156" s="120">
        <f t="shared" ref="K156:K172" si="71">H156</f>
        <v>1667</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1451</v>
      </c>
      <c r="E157" s="35">
        <f t="shared" si="66"/>
        <v>221.60000000000002</v>
      </c>
      <c r="F157" s="38">
        <f t="shared" si="67"/>
        <v>1672.6</v>
      </c>
      <c r="G157" s="38">
        <f t="shared" si="68"/>
        <v>1673</v>
      </c>
      <c r="H157" s="38">
        <f>IF(FLOOR(G157,1)&lt;1000,FLOOR(G157,1),FLOOR((G157),1))</f>
        <v>1673</v>
      </c>
      <c r="I157" s="50">
        <f t="shared" si="69"/>
        <v>0.40000000000009095</v>
      </c>
      <c r="J157" s="38">
        <f t="shared" si="70"/>
        <v>1451.4</v>
      </c>
      <c r="K157" s="121">
        <f t="shared" si="71"/>
        <v>1673</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1456</v>
      </c>
      <c r="E158" s="35">
        <f t="shared" si="66"/>
        <v>221.60000000000002</v>
      </c>
      <c r="F158" s="38">
        <f t="shared" si="67"/>
        <v>1677.6</v>
      </c>
      <c r="G158" s="38">
        <f t="shared" si="68"/>
        <v>1678</v>
      </c>
      <c r="H158" s="38">
        <f t="shared" ref="H158:H172" si="72">IF(FLOOR(G158,1)&lt;1000,FLOOR(G158,1),FLOOR((G158),1))</f>
        <v>1678</v>
      </c>
      <c r="I158" s="50">
        <f t="shared" si="69"/>
        <v>0.40000000000009095</v>
      </c>
      <c r="J158" s="38">
        <f t="shared" si="70"/>
        <v>1456.4</v>
      </c>
      <c r="K158" s="121">
        <f t="shared" si="71"/>
        <v>1678</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1462.6</v>
      </c>
      <c r="E159" s="35">
        <f t="shared" si="66"/>
        <v>221.60000000000002</v>
      </c>
      <c r="F159" s="38">
        <f t="shared" si="67"/>
        <v>1684.1999999999998</v>
      </c>
      <c r="G159" s="38">
        <f t="shared" si="68"/>
        <v>1684</v>
      </c>
      <c r="H159" s="38">
        <f t="shared" si="72"/>
        <v>1684</v>
      </c>
      <c r="I159" s="51">
        <f t="shared" si="69"/>
        <v>-0.1999999999998181</v>
      </c>
      <c r="J159" s="42">
        <f t="shared" si="70"/>
        <v>1462.4</v>
      </c>
      <c r="K159" s="122">
        <f t="shared" si="71"/>
        <v>1684</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1471.9</v>
      </c>
      <c r="E160" s="35">
        <f t="shared" si="66"/>
        <v>221.60000000000002</v>
      </c>
      <c r="F160" s="38">
        <f t="shared" si="67"/>
        <v>1693.5</v>
      </c>
      <c r="G160" s="38">
        <f t="shared" si="68"/>
        <v>1694</v>
      </c>
      <c r="H160" s="38">
        <f t="shared" si="72"/>
        <v>1694</v>
      </c>
      <c r="I160" s="51">
        <f t="shared" si="69"/>
        <v>0.5</v>
      </c>
      <c r="J160" s="42">
        <f t="shared" si="70"/>
        <v>1472.4</v>
      </c>
      <c r="K160" s="122">
        <f t="shared" si="71"/>
        <v>1694</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1485.3</v>
      </c>
      <c r="E161" s="35">
        <f t="shared" si="66"/>
        <v>221.60000000000002</v>
      </c>
      <c r="F161" s="38">
        <f t="shared" si="67"/>
        <v>1706.9</v>
      </c>
      <c r="G161" s="38">
        <f t="shared" si="68"/>
        <v>1707</v>
      </c>
      <c r="H161" s="38">
        <f t="shared" si="72"/>
        <v>1707</v>
      </c>
      <c r="I161" s="51">
        <f t="shared" si="69"/>
        <v>9.9999999999909051E-2</v>
      </c>
      <c r="J161" s="42">
        <f t="shared" si="70"/>
        <v>1485.3999999999999</v>
      </c>
      <c r="K161" s="122">
        <f t="shared" si="71"/>
        <v>1707</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1497.2</v>
      </c>
      <c r="E162" s="35">
        <f t="shared" si="66"/>
        <v>221.60000000000002</v>
      </c>
      <c r="F162" s="38">
        <f t="shared" si="67"/>
        <v>1718.8000000000002</v>
      </c>
      <c r="G162" s="38">
        <f t="shared" si="68"/>
        <v>1719</v>
      </c>
      <c r="H162" s="38">
        <f t="shared" si="72"/>
        <v>1719</v>
      </c>
      <c r="I162" s="51">
        <f t="shared" si="69"/>
        <v>0.1999999999998181</v>
      </c>
      <c r="J162" s="42">
        <f t="shared" si="70"/>
        <v>1497.3999999999999</v>
      </c>
      <c r="K162" s="122">
        <f t="shared" si="71"/>
        <v>1719</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1519.9</v>
      </c>
      <c r="E163" s="35">
        <f t="shared" si="66"/>
        <v>221.60000000000002</v>
      </c>
      <c r="F163" s="38">
        <f t="shared" si="67"/>
        <v>1741.5</v>
      </c>
      <c r="G163" s="38">
        <f t="shared" si="68"/>
        <v>1742</v>
      </c>
      <c r="H163" s="38">
        <f t="shared" si="72"/>
        <v>1742</v>
      </c>
      <c r="I163" s="51">
        <f t="shared" si="69"/>
        <v>0.5</v>
      </c>
      <c r="J163" s="42">
        <f t="shared" si="70"/>
        <v>1520.4</v>
      </c>
      <c r="K163" s="122">
        <f t="shared" si="71"/>
        <v>1742</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1543.8</v>
      </c>
      <c r="E164" s="35">
        <f t="shared" si="66"/>
        <v>221.60000000000002</v>
      </c>
      <c r="F164" s="38">
        <f t="shared" si="67"/>
        <v>1765.4</v>
      </c>
      <c r="G164" s="38">
        <f t="shared" si="68"/>
        <v>1765</v>
      </c>
      <c r="H164" s="38">
        <f t="shared" si="72"/>
        <v>1765</v>
      </c>
      <c r="I164" s="51">
        <f t="shared" si="69"/>
        <v>-0.40000000000009095</v>
      </c>
      <c r="J164" s="42">
        <f t="shared" si="70"/>
        <v>1543.3999999999999</v>
      </c>
      <c r="K164" s="122">
        <f t="shared" si="71"/>
        <v>1765</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1559.2</v>
      </c>
      <c r="E165" s="35">
        <f t="shared" si="66"/>
        <v>221.60000000000002</v>
      </c>
      <c r="F165" s="38">
        <f t="shared" si="67"/>
        <v>1780.8000000000002</v>
      </c>
      <c r="G165" s="38">
        <f t="shared" si="68"/>
        <v>1781</v>
      </c>
      <c r="H165" s="38">
        <f t="shared" si="72"/>
        <v>1781</v>
      </c>
      <c r="I165" s="51">
        <f t="shared" si="69"/>
        <v>0.1999999999998181</v>
      </c>
      <c r="J165" s="42">
        <f t="shared" si="70"/>
        <v>1559.3999999999999</v>
      </c>
      <c r="K165" s="122">
        <f t="shared" si="71"/>
        <v>1781</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1581.7</v>
      </c>
      <c r="E166" s="35">
        <f t="shared" si="66"/>
        <v>221.60000000000002</v>
      </c>
      <c r="F166" s="38">
        <f t="shared" si="67"/>
        <v>1803.3000000000002</v>
      </c>
      <c r="G166" s="38">
        <f t="shared" si="68"/>
        <v>1803</v>
      </c>
      <c r="H166" s="38">
        <f t="shared" si="72"/>
        <v>1803</v>
      </c>
      <c r="I166" s="51">
        <f t="shared" si="69"/>
        <v>-0.3000000000001819</v>
      </c>
      <c r="J166" s="42">
        <f t="shared" si="70"/>
        <v>1581.3999999999999</v>
      </c>
      <c r="K166" s="122">
        <f t="shared" si="71"/>
        <v>1803</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1600.5</v>
      </c>
      <c r="E167" s="35">
        <f t="shared" si="66"/>
        <v>221.60000000000002</v>
      </c>
      <c r="F167" s="38">
        <f t="shared" si="67"/>
        <v>1822.1</v>
      </c>
      <c r="G167" s="38">
        <f t="shared" si="68"/>
        <v>1822</v>
      </c>
      <c r="H167" s="38">
        <f t="shared" si="72"/>
        <v>1822</v>
      </c>
      <c r="I167" s="51">
        <f t="shared" si="69"/>
        <v>-9.9999999999909051E-2</v>
      </c>
      <c r="J167" s="42">
        <f t="shared" si="70"/>
        <v>1600.4</v>
      </c>
      <c r="K167" s="122">
        <f t="shared" si="71"/>
        <v>1822</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1561.2</v>
      </c>
      <c r="E168" s="35">
        <f t="shared" si="66"/>
        <v>221.60000000000002</v>
      </c>
      <c r="F168" s="38">
        <f t="shared" si="67"/>
        <v>1782.8000000000002</v>
      </c>
      <c r="G168" s="38">
        <f t="shared" si="68"/>
        <v>1783</v>
      </c>
      <c r="H168" s="38">
        <f t="shared" si="72"/>
        <v>1783</v>
      </c>
      <c r="I168" s="51">
        <f t="shared" si="69"/>
        <v>0.1999999999998181</v>
      </c>
      <c r="J168" s="42">
        <f t="shared" si="70"/>
        <v>1561.3999999999999</v>
      </c>
      <c r="K168" s="122">
        <f t="shared" si="71"/>
        <v>1783</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1601.7</v>
      </c>
      <c r="E169" s="35">
        <f t="shared" si="66"/>
        <v>221.60000000000002</v>
      </c>
      <c r="F169" s="38">
        <f t="shared" si="67"/>
        <v>1823.3000000000002</v>
      </c>
      <c r="G169" s="38">
        <f t="shared" si="68"/>
        <v>1823</v>
      </c>
      <c r="H169" s="38">
        <f t="shared" si="72"/>
        <v>1823</v>
      </c>
      <c r="I169" s="51">
        <f t="shared" si="69"/>
        <v>-0.3000000000001819</v>
      </c>
      <c r="J169" s="42">
        <f t="shared" si="70"/>
        <v>1601.3999999999999</v>
      </c>
      <c r="K169" s="122">
        <f t="shared" si="71"/>
        <v>1823</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1590.8</v>
      </c>
      <c r="E170" s="35">
        <f t="shared" si="66"/>
        <v>221.60000000000002</v>
      </c>
      <c r="F170" s="38">
        <f t="shared" si="67"/>
        <v>1812.4</v>
      </c>
      <c r="G170" s="38">
        <f t="shared" si="68"/>
        <v>1812</v>
      </c>
      <c r="H170" s="38">
        <f t="shared" si="72"/>
        <v>1812</v>
      </c>
      <c r="I170" s="51">
        <f t="shared" si="69"/>
        <v>-0.40000000000009095</v>
      </c>
      <c r="J170" s="42">
        <f t="shared" si="70"/>
        <v>1590.3999999999999</v>
      </c>
      <c r="K170" s="122">
        <f t="shared" si="71"/>
        <v>1812</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1497.2</v>
      </c>
      <c r="E171" s="35">
        <f t="shared" si="66"/>
        <v>221.60000000000002</v>
      </c>
      <c r="F171" s="38">
        <f t="shared" si="67"/>
        <v>1718.8000000000002</v>
      </c>
      <c r="G171" s="38">
        <f t="shared" si="68"/>
        <v>1719</v>
      </c>
      <c r="H171" s="38">
        <f t="shared" si="72"/>
        <v>1719</v>
      </c>
      <c r="I171" s="51">
        <f t="shared" si="69"/>
        <v>0.1999999999998181</v>
      </c>
      <c r="J171" s="42">
        <f t="shared" si="70"/>
        <v>1497.3999999999999</v>
      </c>
      <c r="K171" s="122">
        <f t="shared" si="71"/>
        <v>1719</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1590.8</v>
      </c>
      <c r="E172" s="35">
        <f t="shared" si="66"/>
        <v>221.60000000000002</v>
      </c>
      <c r="F172" s="38">
        <f t="shared" si="67"/>
        <v>1812.4</v>
      </c>
      <c r="G172" s="38">
        <f t="shared" si="68"/>
        <v>1812</v>
      </c>
      <c r="H172" s="38">
        <f t="shared" si="72"/>
        <v>1812</v>
      </c>
      <c r="I172" s="51">
        <f t="shared" si="69"/>
        <v>-0.40000000000009095</v>
      </c>
      <c r="J172" s="42">
        <f t="shared" si="70"/>
        <v>1590.3999999999999</v>
      </c>
      <c r="K172" s="122">
        <f t="shared" si="71"/>
        <v>1812</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1442</v>
      </c>
      <c r="C175" s="102">
        <v>21.5</v>
      </c>
      <c r="D175" s="21">
        <f t="shared" ref="D175:D183" si="73">$B$156+C175</f>
        <v>1463.5</v>
      </c>
      <c r="E175" s="35">
        <f t="shared" ref="E175:E183" si="74">$E$11</f>
        <v>221.60000000000002</v>
      </c>
      <c r="F175" s="38">
        <f t="shared" ref="F175:F183" si="75">D175+E175</f>
        <v>1685.1</v>
      </c>
      <c r="G175" s="38">
        <f t="shared" ref="G175:G183" si="76">ROUND(((F175*10)+0.4)/10,0)</f>
        <v>1685</v>
      </c>
      <c r="H175" s="38">
        <f t="shared" ref="H175:H183" si="77">IF(FLOOR(G175,1)&lt;1000,FLOOR(G175,1),FLOOR((G175),1))</f>
        <v>1685</v>
      </c>
      <c r="I175" s="51">
        <f t="shared" si="69"/>
        <v>-9.9999999999909051E-2</v>
      </c>
      <c r="J175" s="42">
        <f t="shared" ref="J175:J183" si="78">I175+D175</f>
        <v>1463.4</v>
      </c>
      <c r="K175" s="122">
        <f t="shared" ref="K175:K183" si="79">H175</f>
        <v>1685</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1475.9</v>
      </c>
      <c r="E176" s="35">
        <f t="shared" si="74"/>
        <v>221.60000000000002</v>
      </c>
      <c r="F176" s="38">
        <f>D176+E176</f>
        <v>1697.5</v>
      </c>
      <c r="G176" s="38">
        <f>ROUND(((F176*10)+0.4)/10,0)</f>
        <v>1698</v>
      </c>
      <c r="H176" s="38">
        <f t="shared" si="77"/>
        <v>1698</v>
      </c>
      <c r="I176" s="51">
        <f>H176-F176</f>
        <v>0.5</v>
      </c>
      <c r="J176" s="42">
        <f>I176+D176</f>
        <v>1476.4</v>
      </c>
      <c r="K176" s="122">
        <f>H176</f>
        <v>1698</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1468.8</v>
      </c>
      <c r="E177" s="35">
        <f t="shared" si="74"/>
        <v>221.60000000000002</v>
      </c>
      <c r="F177" s="38">
        <f t="shared" si="75"/>
        <v>1690.4</v>
      </c>
      <c r="G177" s="38">
        <f t="shared" si="76"/>
        <v>1690</v>
      </c>
      <c r="H177" s="38">
        <f t="shared" si="77"/>
        <v>1690</v>
      </c>
      <c r="I177" s="51">
        <f t="shared" si="69"/>
        <v>-0.40000000000009095</v>
      </c>
      <c r="J177" s="42">
        <f t="shared" si="78"/>
        <v>1468.3999999999999</v>
      </c>
      <c r="K177" s="122">
        <f t="shared" si="79"/>
        <v>1690</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1480.1</v>
      </c>
      <c r="E178" s="35">
        <f t="shared" si="74"/>
        <v>221.60000000000002</v>
      </c>
      <c r="F178" s="38">
        <f t="shared" si="75"/>
        <v>1701.6999999999998</v>
      </c>
      <c r="G178" s="38">
        <f t="shared" si="76"/>
        <v>1702</v>
      </c>
      <c r="H178" s="38">
        <f t="shared" si="77"/>
        <v>1702</v>
      </c>
      <c r="I178" s="51">
        <f t="shared" si="69"/>
        <v>0.3000000000001819</v>
      </c>
      <c r="J178" s="42">
        <f t="shared" si="78"/>
        <v>1480.4</v>
      </c>
      <c r="K178" s="122">
        <f t="shared" si="79"/>
        <v>1702</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1494.2</v>
      </c>
      <c r="E179" s="35">
        <f t="shared" si="74"/>
        <v>221.60000000000002</v>
      </c>
      <c r="F179" s="38">
        <f t="shared" si="75"/>
        <v>1715.8000000000002</v>
      </c>
      <c r="G179" s="38">
        <f t="shared" si="76"/>
        <v>1716</v>
      </c>
      <c r="H179" s="38">
        <f t="shared" si="77"/>
        <v>1716</v>
      </c>
      <c r="I179" s="51">
        <f t="shared" si="69"/>
        <v>0.1999999999998181</v>
      </c>
      <c r="J179" s="42">
        <f t="shared" si="78"/>
        <v>1494.3999999999999</v>
      </c>
      <c r="K179" s="122">
        <f t="shared" si="79"/>
        <v>1716</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1491.2</v>
      </c>
      <c r="E180" s="35">
        <f t="shared" si="74"/>
        <v>221.60000000000002</v>
      </c>
      <c r="F180" s="38">
        <f t="shared" si="75"/>
        <v>1712.8000000000002</v>
      </c>
      <c r="G180" s="38">
        <f t="shared" si="76"/>
        <v>1713</v>
      </c>
      <c r="H180" s="38">
        <f t="shared" si="77"/>
        <v>1713</v>
      </c>
      <c r="I180" s="51">
        <f t="shared" si="69"/>
        <v>0.1999999999998181</v>
      </c>
      <c r="J180" s="42">
        <f t="shared" si="78"/>
        <v>1491.3999999999999</v>
      </c>
      <c r="K180" s="122">
        <f t="shared" si="79"/>
        <v>1713</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1504.4</v>
      </c>
      <c r="E181" s="35">
        <f t="shared" si="74"/>
        <v>221.60000000000002</v>
      </c>
      <c r="F181" s="38">
        <f t="shared" si="75"/>
        <v>1726</v>
      </c>
      <c r="G181" s="38">
        <f t="shared" si="76"/>
        <v>1726</v>
      </c>
      <c r="H181" s="38">
        <f t="shared" si="77"/>
        <v>1726</v>
      </c>
      <c r="I181" s="51">
        <f t="shared" si="69"/>
        <v>0</v>
      </c>
      <c r="J181" s="42">
        <f t="shared" si="78"/>
        <v>1504.4</v>
      </c>
      <c r="K181" s="122">
        <f t="shared" si="79"/>
        <v>1726</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1509.4</v>
      </c>
      <c r="E182" s="35">
        <f t="shared" si="74"/>
        <v>221.60000000000002</v>
      </c>
      <c r="F182" s="38">
        <f t="shared" si="75"/>
        <v>1731</v>
      </c>
      <c r="G182" s="38">
        <f t="shared" si="76"/>
        <v>1731</v>
      </c>
      <c r="H182" s="38">
        <f t="shared" si="77"/>
        <v>1731</v>
      </c>
      <c r="I182" s="51">
        <f t="shared" si="69"/>
        <v>0</v>
      </c>
      <c r="J182" s="42">
        <f t="shared" si="78"/>
        <v>1509.4</v>
      </c>
      <c r="K182" s="122">
        <f t="shared" si="79"/>
        <v>1731</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1520.8</v>
      </c>
      <c r="E183" s="35">
        <f t="shared" si="74"/>
        <v>221.60000000000002</v>
      </c>
      <c r="F183" s="38">
        <f t="shared" si="75"/>
        <v>1742.4</v>
      </c>
      <c r="G183" s="38">
        <f t="shared" si="76"/>
        <v>1742</v>
      </c>
      <c r="H183" s="38">
        <f t="shared" si="77"/>
        <v>1742</v>
      </c>
      <c r="I183" s="51">
        <f t="shared" si="69"/>
        <v>-0.40000000000009095</v>
      </c>
      <c r="J183" s="42">
        <f t="shared" si="78"/>
        <v>1520.3999999999999</v>
      </c>
      <c r="K183" s="122">
        <f t="shared" si="79"/>
        <v>1742</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1485.7</v>
      </c>
      <c r="E186" s="35">
        <f t="shared" ref="E186:E206" si="81">$E$11</f>
        <v>221.60000000000002</v>
      </c>
      <c r="F186" s="38">
        <f t="shared" ref="F186:F206" si="82">D186+E186</f>
        <v>1707.3000000000002</v>
      </c>
      <c r="G186" s="38">
        <f t="shared" ref="G186:G206" si="83">ROUND(((F186*10)+0.4)/10,0)</f>
        <v>1707</v>
      </c>
      <c r="H186" s="38">
        <f t="shared" ref="H186:H206" si="84">IF(FLOOR(G186,1)&lt;1000,FLOOR(G186,1),FLOOR((G186),1))</f>
        <v>1707</v>
      </c>
      <c r="I186" s="51">
        <f t="shared" si="69"/>
        <v>-0.3000000000001819</v>
      </c>
      <c r="J186" s="42">
        <f t="shared" ref="J186:J206" si="85">I186+D186</f>
        <v>1485.3999999999999</v>
      </c>
      <c r="K186" s="122">
        <f t="shared" ref="K186:K206" si="86">H186</f>
        <v>1707</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1494.5</v>
      </c>
      <c r="E187" s="35">
        <f t="shared" si="81"/>
        <v>221.60000000000002</v>
      </c>
      <c r="F187" s="42">
        <f t="shared" si="82"/>
        <v>1716.1</v>
      </c>
      <c r="G187" s="42">
        <f t="shared" si="83"/>
        <v>1716</v>
      </c>
      <c r="H187" s="38">
        <f t="shared" si="84"/>
        <v>1716</v>
      </c>
      <c r="I187" s="51">
        <f t="shared" si="69"/>
        <v>-9.9999999999909051E-2</v>
      </c>
      <c r="J187" s="42">
        <f t="shared" si="85"/>
        <v>1494.4</v>
      </c>
      <c r="K187" s="122">
        <f t="shared" si="86"/>
        <v>1716</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1509.3</v>
      </c>
      <c r="E188" s="35">
        <f t="shared" si="81"/>
        <v>221.60000000000002</v>
      </c>
      <c r="F188" s="38">
        <f t="shared" si="82"/>
        <v>1730.9</v>
      </c>
      <c r="G188" s="38">
        <f t="shared" si="83"/>
        <v>1731</v>
      </c>
      <c r="H188" s="38">
        <f t="shared" si="84"/>
        <v>1731</v>
      </c>
      <c r="I188" s="51">
        <f t="shared" si="69"/>
        <v>9.9999999999909051E-2</v>
      </c>
      <c r="J188" s="42">
        <f t="shared" si="85"/>
        <v>1509.3999999999999</v>
      </c>
      <c r="K188" s="122">
        <f t="shared" si="86"/>
        <v>1731</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1522</v>
      </c>
      <c r="E189" s="35">
        <f t="shared" si="81"/>
        <v>221.60000000000002</v>
      </c>
      <c r="F189" s="38">
        <f t="shared" si="82"/>
        <v>1743.6</v>
      </c>
      <c r="G189" s="38">
        <f t="shared" si="83"/>
        <v>1744</v>
      </c>
      <c r="H189" s="38">
        <f t="shared" si="84"/>
        <v>1744</v>
      </c>
      <c r="I189" s="51">
        <f t="shared" si="69"/>
        <v>0.40000000000009095</v>
      </c>
      <c r="J189" s="42">
        <f t="shared" si="85"/>
        <v>1522.4</v>
      </c>
      <c r="K189" s="122">
        <f t="shared" si="86"/>
        <v>1744</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1506.9</v>
      </c>
      <c r="E190" s="36">
        <f t="shared" si="81"/>
        <v>221.60000000000002</v>
      </c>
      <c r="F190" s="36">
        <f t="shared" si="82"/>
        <v>1728.5</v>
      </c>
      <c r="G190" s="36">
        <f t="shared" si="83"/>
        <v>1729</v>
      </c>
      <c r="H190" s="36">
        <f t="shared" si="84"/>
        <v>1729</v>
      </c>
      <c r="I190" s="53">
        <f t="shared" si="69"/>
        <v>0.5</v>
      </c>
      <c r="J190" s="45">
        <f t="shared" si="85"/>
        <v>1507.4</v>
      </c>
      <c r="K190" s="125">
        <f t="shared" si="86"/>
        <v>1729</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1524.2</v>
      </c>
      <c r="E191" s="35">
        <f t="shared" si="81"/>
        <v>221.60000000000002</v>
      </c>
      <c r="F191" s="38">
        <f t="shared" si="82"/>
        <v>1745.8000000000002</v>
      </c>
      <c r="G191" s="38">
        <f t="shared" si="83"/>
        <v>1746</v>
      </c>
      <c r="H191" s="38">
        <f t="shared" si="84"/>
        <v>1746</v>
      </c>
      <c r="I191" s="50">
        <f>H191-F191</f>
        <v>0.1999999999998181</v>
      </c>
      <c r="J191" s="42">
        <f t="shared" si="85"/>
        <v>1524.3999999999999</v>
      </c>
      <c r="K191" s="121">
        <f t="shared" si="86"/>
        <v>1746</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1547.2</v>
      </c>
      <c r="E192" s="35">
        <f t="shared" si="81"/>
        <v>221.60000000000002</v>
      </c>
      <c r="F192" s="38">
        <f t="shared" si="82"/>
        <v>1768.8000000000002</v>
      </c>
      <c r="G192" s="38">
        <f t="shared" si="83"/>
        <v>1769</v>
      </c>
      <c r="H192" s="38">
        <f t="shared" si="84"/>
        <v>1769</v>
      </c>
      <c r="I192" s="50">
        <f t="shared" ref="I192:I206" si="87">H192-F192</f>
        <v>0.1999999999998181</v>
      </c>
      <c r="J192" s="42">
        <f t="shared" si="85"/>
        <v>1547.3999999999999</v>
      </c>
      <c r="K192" s="121">
        <f t="shared" si="86"/>
        <v>1769</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1550.3</v>
      </c>
      <c r="E193" s="35">
        <f t="shared" si="81"/>
        <v>221.60000000000002</v>
      </c>
      <c r="F193" s="38">
        <f t="shared" si="82"/>
        <v>1771.9</v>
      </c>
      <c r="G193" s="38">
        <f t="shared" si="83"/>
        <v>1772</v>
      </c>
      <c r="H193" s="38">
        <f t="shared" si="84"/>
        <v>1772</v>
      </c>
      <c r="I193" s="50">
        <f t="shared" si="87"/>
        <v>9.9999999999909051E-2</v>
      </c>
      <c r="J193" s="42">
        <f t="shared" si="85"/>
        <v>1550.3999999999999</v>
      </c>
      <c r="K193" s="121">
        <f t="shared" si="86"/>
        <v>1772</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1567.8</v>
      </c>
      <c r="E194" s="35">
        <f t="shared" si="81"/>
        <v>221.60000000000002</v>
      </c>
      <c r="F194" s="38">
        <f t="shared" si="82"/>
        <v>1789.4</v>
      </c>
      <c r="G194" s="38">
        <f t="shared" si="83"/>
        <v>1789</v>
      </c>
      <c r="H194" s="38">
        <f t="shared" si="84"/>
        <v>1789</v>
      </c>
      <c r="I194" s="50">
        <f t="shared" si="87"/>
        <v>-0.40000000000009095</v>
      </c>
      <c r="J194" s="42">
        <f t="shared" si="85"/>
        <v>1567.3999999999999</v>
      </c>
      <c r="K194" s="121">
        <f t="shared" si="86"/>
        <v>1789</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1588.7</v>
      </c>
      <c r="E195" s="35">
        <f t="shared" si="81"/>
        <v>221.60000000000002</v>
      </c>
      <c r="F195" s="38">
        <f t="shared" si="82"/>
        <v>1810.3000000000002</v>
      </c>
      <c r="G195" s="38">
        <f t="shared" si="83"/>
        <v>1810</v>
      </c>
      <c r="H195" s="38">
        <f t="shared" si="84"/>
        <v>1810</v>
      </c>
      <c r="I195" s="50">
        <f t="shared" si="87"/>
        <v>-0.3000000000001819</v>
      </c>
      <c r="J195" s="42">
        <f t="shared" si="85"/>
        <v>1588.3999999999999</v>
      </c>
      <c r="K195" s="121">
        <f t="shared" si="86"/>
        <v>1810</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1573.1</v>
      </c>
      <c r="E196" s="35">
        <f t="shared" si="81"/>
        <v>221.60000000000002</v>
      </c>
      <c r="F196" s="38">
        <f t="shared" si="82"/>
        <v>1794.6999999999998</v>
      </c>
      <c r="G196" s="38">
        <f t="shared" si="83"/>
        <v>1795</v>
      </c>
      <c r="H196" s="38">
        <f t="shared" si="84"/>
        <v>1795</v>
      </c>
      <c r="I196" s="50">
        <f t="shared" si="87"/>
        <v>0.3000000000001819</v>
      </c>
      <c r="J196" s="42">
        <f t="shared" si="85"/>
        <v>1573.4</v>
      </c>
      <c r="K196" s="121">
        <f t="shared" si="86"/>
        <v>1795</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1570.9</v>
      </c>
      <c r="E197" s="35">
        <f t="shared" si="81"/>
        <v>221.60000000000002</v>
      </c>
      <c r="F197" s="38">
        <f t="shared" si="82"/>
        <v>1792.5</v>
      </c>
      <c r="G197" s="38">
        <f t="shared" si="83"/>
        <v>1793</v>
      </c>
      <c r="H197" s="38">
        <f t="shared" si="84"/>
        <v>1793</v>
      </c>
      <c r="I197" s="50">
        <f t="shared" si="87"/>
        <v>0.5</v>
      </c>
      <c r="J197" s="42">
        <f t="shared" si="85"/>
        <v>1571.4</v>
      </c>
      <c r="K197" s="121">
        <f t="shared" si="86"/>
        <v>1793</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1590.1</v>
      </c>
      <c r="E198" s="35">
        <f t="shared" si="81"/>
        <v>221.60000000000002</v>
      </c>
      <c r="F198" s="38">
        <f t="shared" si="82"/>
        <v>1811.6999999999998</v>
      </c>
      <c r="G198" s="38">
        <f t="shared" si="83"/>
        <v>1812</v>
      </c>
      <c r="H198" s="38">
        <f t="shared" si="84"/>
        <v>1812</v>
      </c>
      <c r="I198" s="50">
        <f t="shared" si="87"/>
        <v>0.3000000000001819</v>
      </c>
      <c r="J198" s="42">
        <f t="shared" si="85"/>
        <v>1590.4</v>
      </c>
      <c r="K198" s="121">
        <f t="shared" si="86"/>
        <v>1812</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1509.3</v>
      </c>
      <c r="E199" s="35">
        <f t="shared" si="81"/>
        <v>221.60000000000002</v>
      </c>
      <c r="F199" s="38">
        <f t="shared" si="82"/>
        <v>1730.9</v>
      </c>
      <c r="G199" s="38">
        <f t="shared" si="83"/>
        <v>1731</v>
      </c>
      <c r="H199" s="38">
        <f t="shared" si="84"/>
        <v>1731</v>
      </c>
      <c r="I199" s="50">
        <f t="shared" si="87"/>
        <v>9.9999999999909051E-2</v>
      </c>
      <c r="J199" s="42">
        <f t="shared" si="85"/>
        <v>1509.3999999999999</v>
      </c>
      <c r="K199" s="121">
        <f t="shared" si="86"/>
        <v>1731</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1522</v>
      </c>
      <c r="E200" s="35">
        <f t="shared" si="81"/>
        <v>221.60000000000002</v>
      </c>
      <c r="F200" s="38">
        <f t="shared" si="82"/>
        <v>1743.6</v>
      </c>
      <c r="G200" s="38">
        <f t="shared" si="83"/>
        <v>1744</v>
      </c>
      <c r="H200" s="38">
        <f t="shared" si="84"/>
        <v>1744</v>
      </c>
      <c r="I200" s="50">
        <f t="shared" si="87"/>
        <v>0.40000000000009095</v>
      </c>
      <c r="J200" s="42">
        <f t="shared" si="85"/>
        <v>1522.4</v>
      </c>
      <c r="K200" s="121">
        <f t="shared" si="86"/>
        <v>1744</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1524.2</v>
      </c>
      <c r="E201" s="35">
        <f t="shared" si="81"/>
        <v>221.60000000000002</v>
      </c>
      <c r="F201" s="38">
        <f t="shared" si="82"/>
        <v>1745.8000000000002</v>
      </c>
      <c r="G201" s="38">
        <f t="shared" si="83"/>
        <v>1746</v>
      </c>
      <c r="H201" s="38">
        <f t="shared" si="84"/>
        <v>1746</v>
      </c>
      <c r="I201" s="50">
        <f t="shared" si="87"/>
        <v>0.1999999999998181</v>
      </c>
      <c r="J201" s="42">
        <f t="shared" si="85"/>
        <v>1524.3999999999999</v>
      </c>
      <c r="K201" s="121">
        <f t="shared" si="86"/>
        <v>1746</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1547.2</v>
      </c>
      <c r="E202" s="35">
        <f t="shared" si="81"/>
        <v>221.60000000000002</v>
      </c>
      <c r="F202" s="38">
        <f t="shared" si="82"/>
        <v>1768.8000000000002</v>
      </c>
      <c r="G202" s="38">
        <f t="shared" si="83"/>
        <v>1769</v>
      </c>
      <c r="H202" s="38">
        <f t="shared" si="84"/>
        <v>1769</v>
      </c>
      <c r="I202" s="50">
        <f t="shared" si="87"/>
        <v>0.1999999999998181</v>
      </c>
      <c r="J202" s="42">
        <f t="shared" si="85"/>
        <v>1547.3999999999999</v>
      </c>
      <c r="K202" s="121">
        <f t="shared" si="86"/>
        <v>1769</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1550.3</v>
      </c>
      <c r="E203" s="35">
        <f t="shared" si="81"/>
        <v>221.60000000000002</v>
      </c>
      <c r="F203" s="38">
        <f t="shared" si="82"/>
        <v>1771.9</v>
      </c>
      <c r="G203" s="38">
        <f t="shared" si="83"/>
        <v>1772</v>
      </c>
      <c r="H203" s="38">
        <f t="shared" si="84"/>
        <v>1772</v>
      </c>
      <c r="I203" s="50">
        <f t="shared" si="87"/>
        <v>9.9999999999909051E-2</v>
      </c>
      <c r="J203" s="42">
        <f t="shared" si="85"/>
        <v>1550.3999999999999</v>
      </c>
      <c r="K203" s="121">
        <f t="shared" si="86"/>
        <v>1772</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1567.8</v>
      </c>
      <c r="E204" s="35">
        <f t="shared" si="81"/>
        <v>221.60000000000002</v>
      </c>
      <c r="F204" s="38">
        <f t="shared" si="82"/>
        <v>1789.4</v>
      </c>
      <c r="G204" s="38">
        <f t="shared" si="83"/>
        <v>1789</v>
      </c>
      <c r="H204" s="38">
        <f t="shared" si="84"/>
        <v>1789</v>
      </c>
      <c r="I204" s="50">
        <f t="shared" si="87"/>
        <v>-0.40000000000009095</v>
      </c>
      <c r="J204" s="42">
        <f t="shared" si="85"/>
        <v>1567.3999999999999</v>
      </c>
      <c r="K204" s="121">
        <f t="shared" si="86"/>
        <v>1789</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1588.7</v>
      </c>
      <c r="E205" s="35">
        <f t="shared" si="81"/>
        <v>221.60000000000002</v>
      </c>
      <c r="F205" s="38">
        <f t="shared" si="82"/>
        <v>1810.3000000000002</v>
      </c>
      <c r="G205" s="38">
        <f t="shared" si="83"/>
        <v>1810</v>
      </c>
      <c r="H205" s="38">
        <f t="shared" si="84"/>
        <v>1810</v>
      </c>
      <c r="I205" s="50">
        <f t="shared" si="87"/>
        <v>-0.3000000000001819</v>
      </c>
      <c r="J205" s="42">
        <f t="shared" si="85"/>
        <v>1588.3999999999999</v>
      </c>
      <c r="K205" s="121">
        <f t="shared" si="86"/>
        <v>1810</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1590.1</v>
      </c>
      <c r="E206" s="35">
        <f t="shared" si="81"/>
        <v>221.60000000000002</v>
      </c>
      <c r="F206" s="38">
        <f t="shared" si="82"/>
        <v>1811.6999999999998</v>
      </c>
      <c r="G206" s="38">
        <f t="shared" si="83"/>
        <v>1812</v>
      </c>
      <c r="H206" s="38">
        <f t="shared" si="84"/>
        <v>1812</v>
      </c>
      <c r="I206" s="50">
        <f t="shared" si="87"/>
        <v>0.3000000000001819</v>
      </c>
      <c r="J206" s="42">
        <f t="shared" si="85"/>
        <v>1590.4</v>
      </c>
      <c r="K206" s="121">
        <f t="shared" si="86"/>
        <v>1812</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1442</v>
      </c>
      <c r="C209" s="67">
        <v>79.2</v>
      </c>
      <c r="D209" s="21">
        <f t="shared" ref="D209:D215" si="88">$B$156+C209</f>
        <v>1521.2</v>
      </c>
      <c r="E209" s="35">
        <f t="shared" ref="E209:E215" si="89">$E$11</f>
        <v>221.60000000000002</v>
      </c>
      <c r="F209" s="38">
        <f t="shared" ref="F209:F215" si="90">D209+E209</f>
        <v>1742.8000000000002</v>
      </c>
      <c r="G209" s="38">
        <f t="shared" ref="G209:G215" si="91">ROUND(((F209*10)+0.4)/10,0)</f>
        <v>1743</v>
      </c>
      <c r="H209" s="38">
        <f t="shared" ref="H209:H215" si="92">IF(FLOOR(G209,1)&lt;1000,FLOOR(G209,1),FLOOR((G209),1))</f>
        <v>1743</v>
      </c>
      <c r="I209" s="51">
        <f t="shared" si="69"/>
        <v>0.1999999999998181</v>
      </c>
      <c r="J209" s="42">
        <f t="shared" ref="J209:J215" si="93">I209+D209</f>
        <v>1521.3999999999999</v>
      </c>
      <c r="K209" s="122">
        <f t="shared" ref="K209:K215" si="94">H209</f>
        <v>1743</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1543.8</v>
      </c>
      <c r="E210" s="35">
        <f t="shared" si="89"/>
        <v>221.60000000000002</v>
      </c>
      <c r="F210" s="38">
        <f t="shared" si="90"/>
        <v>1765.4</v>
      </c>
      <c r="G210" s="38">
        <f t="shared" si="91"/>
        <v>1765</v>
      </c>
      <c r="H210" s="38">
        <f t="shared" si="92"/>
        <v>1765</v>
      </c>
      <c r="I210" s="51">
        <f t="shared" si="69"/>
        <v>-0.40000000000009095</v>
      </c>
      <c r="J210" s="42">
        <f t="shared" si="93"/>
        <v>1543.3999999999999</v>
      </c>
      <c r="K210" s="122">
        <f t="shared" si="94"/>
        <v>1765</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1560.6</v>
      </c>
      <c r="E211" s="35">
        <f t="shared" si="89"/>
        <v>221.60000000000002</v>
      </c>
      <c r="F211" s="38">
        <f t="shared" si="90"/>
        <v>1782.1999999999998</v>
      </c>
      <c r="G211" s="38">
        <f t="shared" si="91"/>
        <v>1782</v>
      </c>
      <c r="H211" s="38">
        <f t="shared" si="92"/>
        <v>1782</v>
      </c>
      <c r="I211" s="51">
        <f t="shared" si="69"/>
        <v>-0.1999999999998181</v>
      </c>
      <c r="J211" s="42">
        <f t="shared" si="93"/>
        <v>1560.4</v>
      </c>
      <c r="K211" s="122">
        <f t="shared" si="94"/>
        <v>1782</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1558.2</v>
      </c>
      <c r="E212" s="35">
        <f t="shared" si="89"/>
        <v>221.60000000000002</v>
      </c>
      <c r="F212" s="38">
        <f t="shared" si="90"/>
        <v>1779.8000000000002</v>
      </c>
      <c r="G212" s="38">
        <f t="shared" si="91"/>
        <v>1780</v>
      </c>
      <c r="H212" s="38">
        <f t="shared" si="92"/>
        <v>1780</v>
      </c>
      <c r="I212" s="51">
        <f t="shared" si="69"/>
        <v>0.1999999999998181</v>
      </c>
      <c r="J212" s="42">
        <f t="shared" si="93"/>
        <v>1558.3999999999999</v>
      </c>
      <c r="K212" s="122">
        <f t="shared" si="94"/>
        <v>1780</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1565.4</v>
      </c>
      <c r="E213" s="35">
        <f t="shared" si="89"/>
        <v>221.60000000000002</v>
      </c>
      <c r="F213" s="38">
        <f t="shared" si="90"/>
        <v>1787</v>
      </c>
      <c r="G213" s="38">
        <f t="shared" si="91"/>
        <v>1787</v>
      </c>
      <c r="H213" s="38">
        <f t="shared" si="92"/>
        <v>1787</v>
      </c>
      <c r="I213" s="51">
        <f t="shared" si="69"/>
        <v>0</v>
      </c>
      <c r="J213" s="42">
        <f t="shared" si="93"/>
        <v>1565.4</v>
      </c>
      <c r="K213" s="122">
        <f t="shared" si="94"/>
        <v>1787</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1565.1</v>
      </c>
      <c r="E214" s="35">
        <f t="shared" si="89"/>
        <v>221.60000000000002</v>
      </c>
      <c r="F214" s="38">
        <f t="shared" si="90"/>
        <v>1786.6999999999998</v>
      </c>
      <c r="G214" s="38">
        <f t="shared" si="91"/>
        <v>1787</v>
      </c>
      <c r="H214" s="38">
        <f t="shared" si="92"/>
        <v>1787</v>
      </c>
      <c r="I214" s="51">
        <f t="shared" si="69"/>
        <v>0.3000000000001819</v>
      </c>
      <c r="J214" s="42">
        <f t="shared" si="93"/>
        <v>1565.4</v>
      </c>
      <c r="K214" s="122">
        <f t="shared" si="94"/>
        <v>1787</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1580.5</v>
      </c>
      <c r="E215" s="35">
        <f t="shared" si="89"/>
        <v>221.60000000000002</v>
      </c>
      <c r="F215" s="38">
        <f t="shared" si="90"/>
        <v>1802.1</v>
      </c>
      <c r="G215" s="38">
        <f t="shared" si="91"/>
        <v>1802</v>
      </c>
      <c r="H215" s="38">
        <f t="shared" si="92"/>
        <v>1802</v>
      </c>
      <c r="I215" s="51">
        <f t="shared" si="69"/>
        <v>-9.9999999999909051E-2</v>
      </c>
      <c r="J215" s="42">
        <f t="shared" si="93"/>
        <v>1580.4</v>
      </c>
      <c r="K215" s="122">
        <f t="shared" si="94"/>
        <v>1802</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tabSelected="1" view="pageBreakPreview" zoomScaleNormal="100" zoomScaleSheetLayoutView="100" workbookViewId="0">
      <selection activeCell="B8" sqref="B8:F10"/>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189</v>
      </c>
      <c r="B1" s="405"/>
      <c r="C1" s="405"/>
      <c r="D1" s="405"/>
      <c r="E1" s="405"/>
      <c r="F1" s="132"/>
    </row>
    <row r="3" spans="1:6" x14ac:dyDescent="0.25">
      <c r="B3" s="134" t="s">
        <v>185</v>
      </c>
      <c r="F3" s="148">
        <v>44379</v>
      </c>
    </row>
    <row r="5" spans="1:6" ht="16.5" x14ac:dyDescent="0.3">
      <c r="A5" s="406" t="s">
        <v>104</v>
      </c>
      <c r="B5" s="406"/>
      <c r="C5" s="406"/>
      <c r="D5" s="406"/>
      <c r="E5" s="406"/>
      <c r="F5" s="406"/>
    </row>
    <row r="6" spans="1:6" ht="16.5" x14ac:dyDescent="0.3">
      <c r="A6" s="406" t="s">
        <v>105</v>
      </c>
      <c r="B6" s="406"/>
      <c r="C6" s="406"/>
      <c r="D6" s="406"/>
      <c r="E6" s="406"/>
      <c r="F6" s="406"/>
    </row>
    <row r="7" spans="1:6" ht="16.5" x14ac:dyDescent="0.3">
      <c r="A7" s="356"/>
      <c r="B7" s="356"/>
      <c r="C7" s="356"/>
      <c r="D7" s="356"/>
      <c r="E7" s="356"/>
      <c r="F7" s="356"/>
    </row>
    <row r="8" spans="1:6" ht="27" customHeight="1" x14ac:dyDescent="0.25">
      <c r="A8" s="362"/>
      <c r="B8" s="410" t="s">
        <v>198</v>
      </c>
      <c r="C8" s="410"/>
      <c r="D8" s="410"/>
      <c r="E8" s="410"/>
      <c r="F8" s="410"/>
    </row>
    <row r="9" spans="1:6" ht="27" customHeight="1" x14ac:dyDescent="0.25">
      <c r="A9" s="362"/>
      <c r="B9" s="410"/>
      <c r="C9" s="410"/>
      <c r="D9" s="410"/>
      <c r="E9" s="410"/>
      <c r="F9" s="410"/>
    </row>
    <row r="10" spans="1:6" ht="27" customHeight="1" x14ac:dyDescent="0.25">
      <c r="A10" s="362"/>
      <c r="B10" s="410"/>
      <c r="C10" s="410"/>
      <c r="D10" s="410"/>
      <c r="E10" s="410"/>
      <c r="F10" s="410"/>
    </row>
    <row r="11" spans="1:6" x14ac:dyDescent="0.25">
      <c r="A11" s="407"/>
      <c r="B11" s="408"/>
      <c r="C11" s="408"/>
      <c r="D11" s="408"/>
      <c r="E11" s="407"/>
      <c r="F11" s="408"/>
    </row>
    <row r="12" spans="1:6" ht="16.5" x14ac:dyDescent="0.3">
      <c r="B12" s="411" t="s">
        <v>172</v>
      </c>
      <c r="C12" s="411"/>
      <c r="D12" s="411"/>
      <c r="E12" s="411"/>
      <c r="F12" s="411"/>
    </row>
    <row r="13" spans="1:6" x14ac:dyDescent="0.25">
      <c r="A13" s="152"/>
      <c r="B13" s="151"/>
      <c r="C13" s="151"/>
      <c r="D13" s="151"/>
      <c r="E13" s="151"/>
      <c r="F13" s="151"/>
    </row>
    <row r="14" spans="1:6" ht="49.9" customHeight="1" x14ac:dyDescent="0.25">
      <c r="A14" s="361">
        <v>1</v>
      </c>
      <c r="B14" s="409" t="s">
        <v>195</v>
      </c>
      <c r="C14" s="409"/>
      <c r="D14" s="409"/>
      <c r="E14" s="409"/>
      <c r="F14" s="409"/>
    </row>
    <row r="15" spans="1:6" x14ac:dyDescent="0.25">
      <c r="A15" s="152"/>
      <c r="B15" s="151"/>
      <c r="C15" s="151"/>
      <c r="D15" s="151"/>
      <c r="E15" s="151"/>
      <c r="F15" s="151"/>
    </row>
    <row r="16" spans="1:6" x14ac:dyDescent="0.25">
      <c r="A16" s="361">
        <v>2</v>
      </c>
      <c r="B16" s="409" t="s">
        <v>191</v>
      </c>
      <c r="C16" s="409"/>
      <c r="D16" s="409"/>
      <c r="E16" s="409"/>
      <c r="F16" s="409"/>
    </row>
    <row r="17" spans="1:6" x14ac:dyDescent="0.25">
      <c r="B17" s="135"/>
      <c r="C17" s="357"/>
      <c r="D17" s="357"/>
      <c r="E17" s="357"/>
      <c r="F17" s="357"/>
    </row>
    <row r="18" spans="1:6" x14ac:dyDescent="0.25">
      <c r="A18" s="135"/>
      <c r="B18" s="248" t="s">
        <v>173</v>
      </c>
      <c r="C18" s="137"/>
      <c r="D18" s="135"/>
      <c r="E18" s="135"/>
      <c r="F18" s="135"/>
    </row>
    <row r="19" spans="1:6" x14ac:dyDescent="0.25">
      <c r="A19" s="135"/>
      <c r="B19" s="248"/>
      <c r="C19" s="137"/>
      <c r="D19" s="135"/>
      <c r="E19" s="135"/>
      <c r="F19" s="135"/>
    </row>
    <row r="20" spans="1:6" ht="16.5" x14ac:dyDescent="0.25">
      <c r="B20" s="136"/>
      <c r="C20" s="131" t="s">
        <v>170</v>
      </c>
      <c r="D20" s="357"/>
      <c r="F20" s="139"/>
    </row>
    <row r="21" spans="1:6" x14ac:dyDescent="0.25">
      <c r="B21" s="136" t="s">
        <v>111</v>
      </c>
      <c r="C21" s="140">
        <f>LPG!H10</f>
        <v>2549</v>
      </c>
      <c r="D21" s="357"/>
      <c r="F21" s="141"/>
    </row>
    <row r="22" spans="1:6" x14ac:dyDescent="0.25">
      <c r="B22" s="136" t="s">
        <v>112</v>
      </c>
      <c r="C22" s="140">
        <f>LPG!H11</f>
        <v>2562</v>
      </c>
      <c r="D22" s="357"/>
      <c r="F22" s="141"/>
    </row>
    <row r="23" spans="1:6" x14ac:dyDescent="0.25">
      <c r="B23" s="136" t="s">
        <v>113</v>
      </c>
      <c r="C23" s="140">
        <f>LPG!H12</f>
        <v>2572</v>
      </c>
      <c r="D23" s="357"/>
      <c r="F23" s="141"/>
    </row>
    <row r="24" spans="1:6" x14ac:dyDescent="0.25">
      <c r="B24" s="136" t="s">
        <v>114</v>
      </c>
      <c r="C24" s="140">
        <f>LPG!H13</f>
        <v>2590</v>
      </c>
      <c r="D24" s="357"/>
      <c r="F24" s="141"/>
    </row>
    <row r="25" spans="1:6" x14ac:dyDescent="0.25">
      <c r="B25" s="136" t="s">
        <v>115</v>
      </c>
      <c r="C25" s="140">
        <f>LPG!H14</f>
        <v>2614</v>
      </c>
      <c r="D25" s="357"/>
      <c r="F25" s="141"/>
    </row>
    <row r="26" spans="1:6" x14ac:dyDescent="0.25">
      <c r="B26" s="136" t="s">
        <v>116</v>
      </c>
      <c r="C26" s="140">
        <f>LPG!H15</f>
        <v>2646</v>
      </c>
      <c r="D26" s="357"/>
      <c r="F26" s="141"/>
    </row>
    <row r="27" spans="1:6" x14ac:dyDescent="0.25">
      <c r="B27" s="136" t="s">
        <v>117</v>
      </c>
      <c r="C27" s="140">
        <f>LPG!H16</f>
        <v>2673</v>
      </c>
      <c r="D27" s="357"/>
      <c r="F27" s="141"/>
    </row>
    <row r="28" spans="1:6" x14ac:dyDescent="0.25">
      <c r="B28" s="136" t="s">
        <v>118</v>
      </c>
      <c r="C28" s="140">
        <f>LPG!H17</f>
        <v>2730</v>
      </c>
      <c r="D28" s="357"/>
      <c r="F28" s="141"/>
    </row>
    <row r="29" spans="1:6" x14ac:dyDescent="0.25">
      <c r="B29" s="136" t="s">
        <v>119</v>
      </c>
      <c r="C29" s="140">
        <f>LPG!H18</f>
        <v>2781</v>
      </c>
      <c r="D29" s="357"/>
      <c r="F29" s="141"/>
    </row>
    <row r="30" spans="1:6" x14ac:dyDescent="0.25">
      <c r="B30" s="136" t="s">
        <v>120</v>
      </c>
      <c r="C30" s="140">
        <f>LPG!H19</f>
        <v>2828</v>
      </c>
      <c r="D30" s="357"/>
      <c r="F30" s="141"/>
    </row>
    <row r="31" spans="1:6" x14ac:dyDescent="0.25">
      <c r="B31" s="136" t="s">
        <v>121</v>
      </c>
      <c r="C31" s="140">
        <f>LPG!H20</f>
        <v>2874</v>
      </c>
      <c r="D31" s="357"/>
      <c r="F31" s="141"/>
    </row>
    <row r="32" spans="1:6" x14ac:dyDescent="0.25">
      <c r="B32" s="136" t="s">
        <v>122</v>
      </c>
      <c r="C32" s="140">
        <f>LPG!H21</f>
        <v>3047</v>
      </c>
      <c r="D32" s="357"/>
      <c r="F32" s="141"/>
    </row>
    <row r="33" spans="1:6" x14ac:dyDescent="0.25">
      <c r="B33" s="136" t="s">
        <v>123</v>
      </c>
      <c r="C33" s="140">
        <f>LPG!H22</f>
        <v>2848</v>
      </c>
      <c r="D33" s="357"/>
      <c r="F33" s="141"/>
    </row>
    <row r="34" spans="1:6" x14ac:dyDescent="0.25">
      <c r="B34" s="136" t="s">
        <v>124</v>
      </c>
      <c r="C34" s="140">
        <f>LPG!H23</f>
        <v>2929</v>
      </c>
      <c r="D34" s="357"/>
      <c r="F34" s="141"/>
    </row>
    <row r="35" spans="1:6" x14ac:dyDescent="0.25">
      <c r="B35" s="136" t="s">
        <v>125</v>
      </c>
      <c r="C35" s="140">
        <f>LPG!H24</f>
        <v>2917</v>
      </c>
      <c r="D35" s="357"/>
      <c r="F35" s="141"/>
    </row>
    <row r="36" spans="1:6" x14ac:dyDescent="0.25">
      <c r="B36" s="136" t="s">
        <v>126</v>
      </c>
      <c r="C36" s="140">
        <f>LPG!H25</f>
        <v>2673</v>
      </c>
      <c r="D36" s="357"/>
      <c r="F36" s="141"/>
    </row>
    <row r="37" spans="1:6" x14ac:dyDescent="0.25">
      <c r="B37" s="136" t="s">
        <v>71</v>
      </c>
      <c r="C37" s="140">
        <f>LPG!H26</f>
        <v>2917</v>
      </c>
      <c r="D37" s="357"/>
      <c r="F37" s="141"/>
    </row>
    <row r="38" spans="1:6" x14ac:dyDescent="0.25">
      <c r="B38" s="136" t="s">
        <v>127</v>
      </c>
      <c r="C38" s="140">
        <f>LPG!H29</f>
        <v>2593</v>
      </c>
      <c r="D38" s="357"/>
      <c r="F38" s="141"/>
    </row>
    <row r="39" spans="1:6" x14ac:dyDescent="0.25">
      <c r="B39" s="136" t="s">
        <v>128</v>
      </c>
      <c r="C39" s="140">
        <f>LPG!H30</f>
        <v>2623</v>
      </c>
      <c r="D39" s="357"/>
      <c r="F39" s="141"/>
    </row>
    <row r="40" spans="1:6" x14ac:dyDescent="0.25">
      <c r="B40" s="136" t="s">
        <v>129</v>
      </c>
      <c r="C40" s="140">
        <f>LPG!H31</f>
        <v>2610</v>
      </c>
      <c r="D40" s="357"/>
      <c r="F40" s="141"/>
    </row>
    <row r="41" spans="1:6" x14ac:dyDescent="0.25">
      <c r="B41" s="136" t="s">
        <v>130</v>
      </c>
      <c r="C41" s="140">
        <f>LPG!H32</f>
        <v>2627</v>
      </c>
      <c r="D41" s="357"/>
      <c r="F41" s="141"/>
    </row>
    <row r="42" spans="1:6" x14ac:dyDescent="0.25">
      <c r="B42" s="136" t="s">
        <v>131</v>
      </c>
      <c r="C42" s="140">
        <f>LPG!H33</f>
        <v>2668</v>
      </c>
      <c r="D42" s="357"/>
      <c r="F42" s="141"/>
    </row>
    <row r="43" spans="1:6" x14ac:dyDescent="0.25">
      <c r="B43" s="136" t="s">
        <v>132</v>
      </c>
      <c r="C43" s="140">
        <f>LPG!H34</f>
        <v>2657</v>
      </c>
      <c r="D43" s="357"/>
      <c r="F43" s="141"/>
    </row>
    <row r="44" spans="1:6" x14ac:dyDescent="0.25">
      <c r="A44" s="358"/>
      <c r="B44" s="136" t="s">
        <v>133</v>
      </c>
      <c r="C44" s="140">
        <f>LPG!H35</f>
        <v>2688</v>
      </c>
      <c r="D44" s="357"/>
      <c r="F44" s="141"/>
    </row>
    <row r="45" spans="1:6" x14ac:dyDescent="0.25">
      <c r="B45" s="136" t="s">
        <v>134</v>
      </c>
      <c r="C45" s="140">
        <f>LPG!H36</f>
        <v>2706</v>
      </c>
      <c r="D45" s="357"/>
      <c r="F45" s="141"/>
    </row>
    <row r="48" spans="1:6" x14ac:dyDescent="0.25">
      <c r="B48" s="248" t="s">
        <v>174</v>
      </c>
      <c r="C48" s="137"/>
      <c r="D48" s="135"/>
      <c r="E48" s="135"/>
      <c r="F48" s="135"/>
    </row>
    <row r="49" spans="1:6" x14ac:dyDescent="0.25">
      <c r="A49" s="359"/>
      <c r="B49" s="249"/>
      <c r="C49" s="250"/>
      <c r="D49" s="357"/>
      <c r="F49" s="138"/>
    </row>
    <row r="50" spans="1:6" ht="16.5" x14ac:dyDescent="0.25">
      <c r="B50" s="136"/>
      <c r="C50" s="131" t="s">
        <v>170</v>
      </c>
      <c r="D50" s="357"/>
      <c r="F50" s="139"/>
    </row>
    <row r="51" spans="1:6" x14ac:dyDescent="0.25">
      <c r="B51" s="136" t="s">
        <v>135</v>
      </c>
      <c r="C51" s="142">
        <f>LPG!H37</f>
        <v>2724</v>
      </c>
      <c r="D51" s="357"/>
      <c r="F51" s="141"/>
    </row>
    <row r="52" spans="1:6" x14ac:dyDescent="0.25">
      <c r="B52" s="136" t="s">
        <v>136</v>
      </c>
      <c r="C52" s="142">
        <f>LPG!H40</f>
        <v>2647</v>
      </c>
      <c r="D52" s="357"/>
      <c r="F52" s="141"/>
    </row>
    <row r="53" spans="1:6" x14ac:dyDescent="0.25">
      <c r="B53" s="136" t="s">
        <v>137</v>
      </c>
      <c r="C53" s="142">
        <f>LPG!H41</f>
        <v>2662</v>
      </c>
      <c r="D53" s="357"/>
      <c r="F53" s="141"/>
    </row>
    <row r="54" spans="1:6" x14ac:dyDescent="0.25">
      <c r="A54" s="359"/>
      <c r="B54" s="136" t="s">
        <v>138</v>
      </c>
      <c r="C54" s="142">
        <f>LPG!H42</f>
        <v>2702</v>
      </c>
      <c r="D54" s="357"/>
      <c r="F54" s="141"/>
    </row>
    <row r="55" spans="1:6" x14ac:dyDescent="0.25">
      <c r="A55" s="359"/>
      <c r="B55" s="136" t="s">
        <v>139</v>
      </c>
      <c r="C55" s="142">
        <f>LPG!H43</f>
        <v>2749</v>
      </c>
      <c r="D55" s="357"/>
      <c r="F55" s="141"/>
    </row>
    <row r="56" spans="1:6" x14ac:dyDescent="0.25">
      <c r="B56" s="136" t="s">
        <v>140</v>
      </c>
      <c r="C56" s="142">
        <f>LPG!H44</f>
        <v>2784</v>
      </c>
      <c r="D56" s="357"/>
      <c r="F56" s="141"/>
    </row>
    <row r="57" spans="1:6" x14ac:dyDescent="0.25">
      <c r="B57" s="136" t="s">
        <v>141</v>
      </c>
      <c r="C57" s="142">
        <f>LPG!H45</f>
        <v>2826</v>
      </c>
      <c r="D57" s="357"/>
      <c r="F57" s="141"/>
    </row>
    <row r="58" spans="1:6" x14ac:dyDescent="0.25">
      <c r="B58" s="136" t="s">
        <v>142</v>
      </c>
      <c r="C58" s="142">
        <f>LPG!H46</f>
        <v>2858</v>
      </c>
      <c r="D58" s="357"/>
      <c r="F58" s="141"/>
    </row>
    <row r="59" spans="1:6" x14ac:dyDescent="0.25">
      <c r="B59" s="136" t="s">
        <v>143</v>
      </c>
      <c r="C59" s="142">
        <f>LPG!H47</f>
        <v>2919</v>
      </c>
      <c r="D59" s="357"/>
      <c r="F59" s="141"/>
    </row>
    <row r="60" spans="1:6" x14ac:dyDescent="0.25">
      <c r="B60" s="136" t="s">
        <v>144</v>
      </c>
      <c r="C60" s="142">
        <f>LPG!H48</f>
        <v>2943</v>
      </c>
      <c r="D60" s="357"/>
      <c r="F60" s="141"/>
    </row>
    <row r="61" spans="1:6" x14ac:dyDescent="0.25">
      <c r="B61" s="136" t="s">
        <v>145</v>
      </c>
      <c r="C61" s="142">
        <f>LPG!H49</f>
        <v>2979</v>
      </c>
      <c r="D61" s="357"/>
      <c r="F61" s="141"/>
    </row>
    <row r="62" spans="1:6" x14ac:dyDescent="0.25">
      <c r="B62" s="136" t="s">
        <v>146</v>
      </c>
      <c r="C62" s="142">
        <f>LPG!H50</f>
        <v>2953</v>
      </c>
      <c r="D62" s="357"/>
      <c r="F62" s="141"/>
    </row>
    <row r="63" spans="1:6" x14ac:dyDescent="0.25">
      <c r="B63" s="136" t="s">
        <v>147</v>
      </c>
      <c r="C63" s="142">
        <f>LPG!H51</f>
        <v>2934</v>
      </c>
      <c r="D63" s="357"/>
      <c r="F63" s="141"/>
    </row>
    <row r="64" spans="1:6" x14ac:dyDescent="0.25">
      <c r="B64" s="136" t="s">
        <v>148</v>
      </c>
      <c r="C64" s="142">
        <f>LPG!H52</f>
        <v>3013</v>
      </c>
      <c r="D64" s="357"/>
      <c r="F64" s="141"/>
    </row>
    <row r="65" spans="2:6" x14ac:dyDescent="0.25">
      <c r="B65" s="136" t="s">
        <v>149</v>
      </c>
      <c r="C65" s="142">
        <f>LPG!H53</f>
        <v>2702</v>
      </c>
      <c r="D65" s="357"/>
      <c r="F65" s="141"/>
    </row>
    <row r="66" spans="2:6" x14ac:dyDescent="0.25">
      <c r="B66" s="136" t="s">
        <v>150</v>
      </c>
      <c r="C66" s="142">
        <f>LPG!H54</f>
        <v>2749</v>
      </c>
      <c r="D66" s="357"/>
      <c r="F66" s="141"/>
    </row>
    <row r="67" spans="2:6" x14ac:dyDescent="0.25">
      <c r="B67" s="136" t="s">
        <v>151</v>
      </c>
      <c r="C67" s="142">
        <f>LPG!H55</f>
        <v>2826</v>
      </c>
      <c r="D67" s="357"/>
      <c r="F67" s="141"/>
    </row>
    <row r="68" spans="2:6" x14ac:dyDescent="0.25">
      <c r="B68" s="136" t="s">
        <v>152</v>
      </c>
      <c r="C68" s="142">
        <f>LPG!H56</f>
        <v>2858</v>
      </c>
      <c r="D68" s="357"/>
      <c r="F68" s="141"/>
    </row>
    <row r="69" spans="2:6" x14ac:dyDescent="0.25">
      <c r="B69" s="136" t="s">
        <v>76</v>
      </c>
      <c r="C69" s="142">
        <f>LPG!H57</f>
        <v>2919</v>
      </c>
      <c r="D69" s="357"/>
      <c r="F69" s="141"/>
    </row>
    <row r="70" spans="2:6" x14ac:dyDescent="0.25">
      <c r="B70" s="136" t="s">
        <v>153</v>
      </c>
      <c r="C70" s="142">
        <f>LPG!H58</f>
        <v>2943</v>
      </c>
      <c r="D70" s="357"/>
      <c r="F70" s="141"/>
    </row>
    <row r="71" spans="2:6" x14ac:dyDescent="0.25">
      <c r="B71" s="136" t="s">
        <v>154</v>
      </c>
      <c r="C71" s="142">
        <f>LPG!H59</f>
        <v>2979</v>
      </c>
      <c r="D71" s="357"/>
      <c r="F71" s="141"/>
    </row>
    <row r="72" spans="2:6" x14ac:dyDescent="0.25">
      <c r="B72" s="136" t="s">
        <v>155</v>
      </c>
      <c r="C72" s="142">
        <f>LPG!H60</f>
        <v>3013</v>
      </c>
      <c r="D72" s="357"/>
      <c r="F72" s="141"/>
    </row>
    <row r="73" spans="2:6" x14ac:dyDescent="0.25">
      <c r="B73" s="136" t="s">
        <v>156</v>
      </c>
      <c r="C73" s="142">
        <f>LPG!H63</f>
        <v>2734</v>
      </c>
      <c r="D73" s="357"/>
      <c r="F73" s="141"/>
    </row>
    <row r="74" spans="2:6" x14ac:dyDescent="0.25">
      <c r="B74" s="136" t="s">
        <v>157</v>
      </c>
      <c r="C74" s="142">
        <f>LPG!H64</f>
        <v>2790</v>
      </c>
      <c r="D74" s="357"/>
      <c r="F74" s="141"/>
    </row>
    <row r="75" spans="2:6" x14ac:dyDescent="0.25">
      <c r="B75" s="136" t="s">
        <v>158</v>
      </c>
      <c r="C75" s="142">
        <f>LPG!H65</f>
        <v>2831</v>
      </c>
      <c r="D75" s="357"/>
      <c r="F75" s="141"/>
    </row>
    <row r="76" spans="2:6" x14ac:dyDescent="0.25">
      <c r="B76" s="136" t="s">
        <v>159</v>
      </c>
      <c r="C76" s="142">
        <f>LPG!H66</f>
        <v>2825</v>
      </c>
      <c r="D76" s="357"/>
      <c r="F76" s="141"/>
    </row>
    <row r="77" spans="2:6" x14ac:dyDescent="0.25">
      <c r="B77" s="136" t="s">
        <v>160</v>
      </c>
      <c r="C77" s="142">
        <f>LPG!H67</f>
        <v>2843</v>
      </c>
      <c r="D77" s="357"/>
      <c r="F77" s="141"/>
    </row>
    <row r="78" spans="2:6" x14ac:dyDescent="0.25">
      <c r="B78" s="136" t="s">
        <v>161</v>
      </c>
      <c r="C78" s="142">
        <f>LPG!H68</f>
        <v>2842</v>
      </c>
      <c r="D78" s="357"/>
      <c r="F78" s="141"/>
    </row>
    <row r="79" spans="2:6" x14ac:dyDescent="0.25">
      <c r="B79" s="137" t="s">
        <v>162</v>
      </c>
      <c r="C79" s="142">
        <f>LPG!H69</f>
        <v>2879</v>
      </c>
      <c r="D79" s="357"/>
      <c r="F79" s="143"/>
    </row>
    <row r="80" spans="2:6" x14ac:dyDescent="0.25">
      <c r="C80" s="144"/>
      <c r="D80" s="144"/>
      <c r="E80" s="143"/>
      <c r="F80" s="143"/>
    </row>
    <row r="81" spans="1:6" ht="16.5" x14ac:dyDescent="0.3">
      <c r="A81" s="133">
        <v>3</v>
      </c>
      <c r="B81" s="133" t="s">
        <v>163</v>
      </c>
      <c r="F81" s="145"/>
    </row>
    <row r="82" spans="1:6" ht="33.6" customHeight="1" x14ac:dyDescent="0.25">
      <c r="A82" s="277"/>
      <c r="B82" s="404" t="s">
        <v>196</v>
      </c>
      <c r="C82" s="404"/>
      <c r="D82" s="404"/>
      <c r="E82" s="404"/>
      <c r="F82" s="404"/>
    </row>
    <row r="83" spans="1:6" ht="16.5" x14ac:dyDescent="0.3">
      <c r="A83" s="360"/>
    </row>
    <row r="84" spans="1:6" ht="16.5" x14ac:dyDescent="0.3">
      <c r="A84" s="360"/>
    </row>
    <row r="85" spans="1:6" ht="16.5" x14ac:dyDescent="0.3">
      <c r="A85" s="360"/>
      <c r="B85" s="133"/>
    </row>
    <row r="86" spans="1:6" ht="16.5" x14ac:dyDescent="0.3">
      <c r="A86" s="360"/>
      <c r="B86" s="133"/>
    </row>
    <row r="89" spans="1:6" x14ac:dyDescent="0.25">
      <c r="B89" s="357"/>
      <c r="C89" s="357"/>
      <c r="D89" s="357"/>
      <c r="E89" s="357"/>
      <c r="F89" s="357"/>
    </row>
    <row r="90" spans="1:6" x14ac:dyDescent="0.25">
      <c r="B90" s="357"/>
      <c r="C90" s="357"/>
      <c r="D90" s="357"/>
      <c r="E90" s="357"/>
      <c r="F90" s="357"/>
    </row>
  </sheetData>
  <mergeCells count="10">
    <mergeCell ref="B82:F82"/>
    <mergeCell ref="A1:E1"/>
    <mergeCell ref="A5:F5"/>
    <mergeCell ref="A6:F6"/>
    <mergeCell ref="A11:D11"/>
    <mergeCell ref="E11:F11"/>
    <mergeCell ref="B14:F14"/>
    <mergeCell ref="B16:F16"/>
    <mergeCell ref="B8:F10"/>
    <mergeCell ref="B12:F12"/>
  </mergeCells>
  <phoneticPr fontId="10" type="noConversion"/>
  <pageMargins left="0.75" right="0.75" top="1" bottom="1" header="0.5" footer="0.5"/>
  <pageSetup paperSize="9" scale="85" fitToHeight="0" orientation="portrait" r:id="rId1"/>
  <headerFooter alignWithMargins="0"/>
  <rowBreaks count="1" manualBreakCount="1">
    <brk id="4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zoomScaleNormal="100" workbookViewId="0">
      <selection activeCell="J93" sqref="J93"/>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8" t="s">
        <v>189</v>
      </c>
      <c r="B1" s="418"/>
      <c r="C1" s="418"/>
      <c r="D1" s="418"/>
      <c r="E1" s="418"/>
      <c r="F1" s="418"/>
      <c r="G1" s="150"/>
      <c r="H1" s="150"/>
      <c r="I1" s="260"/>
      <c r="J1" s="260"/>
    </row>
    <row r="2" spans="1:10" x14ac:dyDescent="0.25">
      <c r="I2" s="260"/>
      <c r="J2" s="260"/>
    </row>
    <row r="3" spans="1:10" x14ac:dyDescent="0.25">
      <c r="B3" s="151" t="s">
        <v>185</v>
      </c>
      <c r="F3" s="148">
        <f>'LPG Regulations'!F3</f>
        <v>44379</v>
      </c>
      <c r="I3" s="260"/>
      <c r="J3" s="260"/>
    </row>
    <row r="4" spans="1:10" x14ac:dyDescent="0.25">
      <c r="I4" s="260"/>
      <c r="J4" s="260"/>
    </row>
    <row r="5" spans="1:10" ht="16.5" x14ac:dyDescent="0.3">
      <c r="A5" s="418" t="s">
        <v>104</v>
      </c>
      <c r="B5" s="418"/>
      <c r="C5" s="418"/>
      <c r="D5" s="418"/>
      <c r="E5" s="418"/>
      <c r="F5" s="418"/>
      <c r="G5" s="150"/>
      <c r="H5" s="150"/>
      <c r="I5" s="260"/>
      <c r="J5" s="260"/>
    </row>
    <row r="6" spans="1:10" ht="16.5" x14ac:dyDescent="0.3">
      <c r="A6" s="418" t="s">
        <v>105</v>
      </c>
      <c r="B6" s="418"/>
      <c r="C6" s="418"/>
      <c r="D6" s="418"/>
      <c r="E6" s="418"/>
      <c r="F6" s="418"/>
      <c r="G6" s="150"/>
      <c r="H6" s="150"/>
      <c r="I6" s="260"/>
      <c r="J6" s="260"/>
    </row>
    <row r="7" spans="1:10" ht="16.5" x14ac:dyDescent="0.3">
      <c r="A7" s="150"/>
      <c r="B7" s="150"/>
      <c r="C7" s="150"/>
      <c r="D7" s="150"/>
      <c r="E7" s="150"/>
      <c r="F7" s="150"/>
      <c r="G7" s="150"/>
      <c r="H7" s="364"/>
      <c r="I7" s="260"/>
      <c r="J7" s="260"/>
    </row>
    <row r="8" spans="1:10" ht="16.5" x14ac:dyDescent="0.3">
      <c r="A8" s="420" t="s">
        <v>192</v>
      </c>
      <c r="B8" s="420"/>
      <c r="C8" s="420"/>
      <c r="D8" s="420"/>
      <c r="E8" s="420"/>
      <c r="F8" s="420"/>
      <c r="G8" s="150"/>
      <c r="H8" s="364"/>
    </row>
    <row r="10" spans="1:10" ht="27" customHeight="1" x14ac:dyDescent="0.25">
      <c r="A10" s="363"/>
      <c r="B10" s="410" t="s">
        <v>198</v>
      </c>
      <c r="C10" s="410"/>
      <c r="D10" s="410"/>
      <c r="E10" s="410"/>
      <c r="F10" s="410"/>
    </row>
    <row r="11" spans="1:10" ht="27" customHeight="1" x14ac:dyDescent="0.25">
      <c r="A11" s="363"/>
      <c r="B11" s="410"/>
      <c r="C11" s="410"/>
      <c r="D11" s="410"/>
      <c r="E11" s="410"/>
      <c r="F11" s="410"/>
    </row>
    <row r="12" spans="1:10" ht="27" customHeight="1" x14ac:dyDescent="0.25">
      <c r="A12" s="363"/>
      <c r="B12" s="410"/>
      <c r="C12" s="410"/>
      <c r="D12" s="410"/>
      <c r="E12" s="410"/>
      <c r="F12" s="410"/>
    </row>
    <row r="14" spans="1:10" ht="16.5" x14ac:dyDescent="0.3">
      <c r="A14" s="150"/>
      <c r="B14" s="418" t="s">
        <v>106</v>
      </c>
      <c r="C14" s="418"/>
      <c r="D14" s="418"/>
      <c r="E14" s="418"/>
      <c r="F14" s="418"/>
      <c r="G14" s="365"/>
      <c r="H14" s="365"/>
    </row>
    <row r="15" spans="1:10" ht="16.5" x14ac:dyDescent="0.3">
      <c r="A15" s="149"/>
      <c r="B15" s="150"/>
      <c r="C15" s="150"/>
      <c r="D15" s="150"/>
      <c r="E15" s="150"/>
      <c r="F15" s="150"/>
      <c r="G15" s="150"/>
      <c r="H15" s="150"/>
    </row>
    <row r="16" spans="1:10" x14ac:dyDescent="0.25">
      <c r="A16" s="276">
        <v>1</v>
      </c>
      <c r="B16" s="151" t="s">
        <v>175</v>
      </c>
    </row>
    <row r="17" spans="1:10" x14ac:dyDescent="0.25">
      <c r="A17" s="152"/>
      <c r="B17" s="419" t="s">
        <v>199</v>
      </c>
      <c r="C17" s="419"/>
      <c r="D17" s="419"/>
      <c r="E17" s="419"/>
      <c r="F17" s="419"/>
    </row>
    <row r="18" spans="1:10" x14ac:dyDescent="0.25">
      <c r="B18" s="419"/>
      <c r="C18" s="419"/>
      <c r="D18" s="419"/>
      <c r="E18" s="419"/>
      <c r="F18" s="419"/>
    </row>
    <row r="19" spans="1:10" x14ac:dyDescent="0.25">
      <c r="B19" s="419"/>
      <c r="C19" s="419"/>
      <c r="D19" s="419"/>
      <c r="E19" s="419"/>
      <c r="F19" s="419"/>
    </row>
    <row r="21" spans="1:10" x14ac:dyDescent="0.25">
      <c r="A21" s="151">
        <v>2</v>
      </c>
      <c r="B21" s="409" t="s">
        <v>200</v>
      </c>
      <c r="C21" s="409"/>
      <c r="D21" s="409"/>
      <c r="E21" s="409"/>
      <c r="F21" s="409"/>
    </row>
    <row r="22" spans="1:10" x14ac:dyDescent="0.25">
      <c r="B22" s="409"/>
      <c r="C22" s="409"/>
      <c r="D22" s="409"/>
      <c r="E22" s="409"/>
      <c r="F22" s="409"/>
    </row>
    <row r="23" spans="1:10" x14ac:dyDescent="0.25">
      <c r="B23" s="261"/>
      <c r="C23" s="366"/>
      <c r="D23" s="366"/>
      <c r="E23" s="366"/>
      <c r="F23" s="366"/>
      <c r="G23" s="366"/>
      <c r="H23" s="366"/>
    </row>
    <row r="24" spans="1:10" ht="16.5" x14ac:dyDescent="0.25">
      <c r="A24" s="261">
        <v>3</v>
      </c>
      <c r="B24" s="413" t="s">
        <v>193</v>
      </c>
      <c r="C24" s="414"/>
      <c r="D24" s="414"/>
      <c r="E24" s="414"/>
      <c r="F24" s="415"/>
      <c r="G24" s="262"/>
      <c r="H24" s="262"/>
      <c r="I24" s="261"/>
      <c r="J24" s="367"/>
    </row>
    <row r="25" spans="1:10" ht="16.5" x14ac:dyDescent="0.25">
      <c r="A25" s="367"/>
      <c r="B25" s="269"/>
      <c r="C25" s="412" t="s">
        <v>107</v>
      </c>
      <c r="D25" s="412"/>
      <c r="E25" s="270" t="s">
        <v>108</v>
      </c>
      <c r="F25" s="271"/>
      <c r="G25" s="366"/>
      <c r="I25" s="263"/>
    </row>
    <row r="26" spans="1:10" ht="16.5" x14ac:dyDescent="0.25">
      <c r="B26" s="269"/>
      <c r="C26" s="271" t="s">
        <v>109</v>
      </c>
      <c r="D26" s="271" t="s">
        <v>110</v>
      </c>
      <c r="E26" s="271" t="s">
        <v>109</v>
      </c>
      <c r="F26" s="271" t="s">
        <v>110</v>
      </c>
      <c r="G26" s="366"/>
      <c r="I26" s="264"/>
    </row>
    <row r="27" spans="1:10" x14ac:dyDescent="0.25">
      <c r="B27" s="269" t="s">
        <v>111</v>
      </c>
      <c r="C27" s="272">
        <f>Petrol!K11</f>
        <v>1658</v>
      </c>
      <c r="D27" s="272">
        <f>Petrol!K84</f>
        <v>1667</v>
      </c>
      <c r="E27" s="272">
        <f>C27</f>
        <v>1658</v>
      </c>
      <c r="F27" s="272">
        <f>Petrol!K156</f>
        <v>1667</v>
      </c>
      <c r="G27" s="366"/>
      <c r="I27" s="265"/>
    </row>
    <row r="28" spans="1:10" x14ac:dyDescent="0.25">
      <c r="B28" s="269" t="s">
        <v>112</v>
      </c>
      <c r="C28" s="272">
        <f>Petrol!K12</f>
        <v>1664</v>
      </c>
      <c r="D28" s="272">
        <f>Petrol!K85</f>
        <v>1673</v>
      </c>
      <c r="E28" s="272">
        <f t="shared" ref="E28:E51" si="0">C28</f>
        <v>1664</v>
      </c>
      <c r="F28" s="272">
        <f>Petrol!K157</f>
        <v>1673</v>
      </c>
      <c r="G28" s="366"/>
      <c r="I28" s="265"/>
    </row>
    <row r="29" spans="1:10" x14ac:dyDescent="0.25">
      <c r="B29" s="269" t="s">
        <v>113</v>
      </c>
      <c r="C29" s="272">
        <f>Petrol!K13</f>
        <v>1669</v>
      </c>
      <c r="D29" s="272">
        <f>Petrol!K86</f>
        <v>1678</v>
      </c>
      <c r="E29" s="272">
        <f t="shared" si="0"/>
        <v>1669</v>
      </c>
      <c r="F29" s="272">
        <f>Petrol!K158</f>
        <v>1678</v>
      </c>
      <c r="G29" s="366"/>
      <c r="I29" s="265"/>
    </row>
    <row r="30" spans="1:10" x14ac:dyDescent="0.25">
      <c r="B30" s="269" t="s">
        <v>114</v>
      </c>
      <c r="C30" s="272">
        <f>Petrol!K14</f>
        <v>1675</v>
      </c>
      <c r="D30" s="272">
        <f>Petrol!K87</f>
        <v>1684</v>
      </c>
      <c r="E30" s="272">
        <f t="shared" si="0"/>
        <v>1675</v>
      </c>
      <c r="F30" s="272">
        <f>Petrol!K159</f>
        <v>1684</v>
      </c>
      <c r="G30" s="366"/>
      <c r="I30" s="265"/>
    </row>
    <row r="31" spans="1:10" x14ac:dyDescent="0.25">
      <c r="B31" s="269" t="s">
        <v>115</v>
      </c>
      <c r="C31" s="272">
        <f>Petrol!K15</f>
        <v>1685</v>
      </c>
      <c r="D31" s="272">
        <f>Petrol!K88</f>
        <v>1694</v>
      </c>
      <c r="E31" s="272">
        <f t="shared" si="0"/>
        <v>1685</v>
      </c>
      <c r="F31" s="272">
        <f>Petrol!K160</f>
        <v>1694</v>
      </c>
      <c r="G31" s="366"/>
      <c r="I31" s="265"/>
    </row>
    <row r="32" spans="1:10" x14ac:dyDescent="0.25">
      <c r="B32" s="269" t="s">
        <v>116</v>
      </c>
      <c r="C32" s="272">
        <f>Petrol!K16</f>
        <v>1698</v>
      </c>
      <c r="D32" s="272">
        <f>Petrol!K89</f>
        <v>1707</v>
      </c>
      <c r="E32" s="272">
        <f t="shared" si="0"/>
        <v>1698</v>
      </c>
      <c r="F32" s="272">
        <f>Petrol!K161</f>
        <v>1707</v>
      </c>
      <c r="G32" s="366"/>
      <c r="I32" s="265"/>
    </row>
    <row r="33" spans="2:9" x14ac:dyDescent="0.25">
      <c r="B33" s="269" t="s">
        <v>117</v>
      </c>
      <c r="C33" s="272">
        <f>Petrol!K17</f>
        <v>1710</v>
      </c>
      <c r="D33" s="272">
        <f>Petrol!K90</f>
        <v>1729</v>
      </c>
      <c r="E33" s="272">
        <f t="shared" si="0"/>
        <v>1710</v>
      </c>
      <c r="F33" s="272">
        <f>Petrol!K162</f>
        <v>1719</v>
      </c>
      <c r="G33" s="366"/>
      <c r="I33" s="265"/>
    </row>
    <row r="34" spans="2:9" x14ac:dyDescent="0.25">
      <c r="B34" s="269" t="s">
        <v>118</v>
      </c>
      <c r="C34" s="272">
        <f>Petrol!K18</f>
        <v>1733</v>
      </c>
      <c r="D34" s="272">
        <f>Petrol!K91</f>
        <v>1752</v>
      </c>
      <c r="E34" s="272">
        <f t="shared" si="0"/>
        <v>1733</v>
      </c>
      <c r="F34" s="272">
        <f>Petrol!K163</f>
        <v>1742</v>
      </c>
      <c r="G34" s="366"/>
      <c r="I34" s="265"/>
    </row>
    <row r="35" spans="2:9" x14ac:dyDescent="0.25">
      <c r="B35" s="269" t="s">
        <v>119</v>
      </c>
      <c r="C35" s="272">
        <f>Petrol!K19</f>
        <v>1756</v>
      </c>
      <c r="D35" s="272">
        <f>Petrol!K92</f>
        <v>1775</v>
      </c>
      <c r="E35" s="272">
        <f t="shared" si="0"/>
        <v>1756</v>
      </c>
      <c r="F35" s="272">
        <f>Petrol!K164</f>
        <v>1765</v>
      </c>
      <c r="G35" s="366"/>
      <c r="I35" s="265"/>
    </row>
    <row r="36" spans="2:9" x14ac:dyDescent="0.25">
      <c r="B36" s="269" t="s">
        <v>120</v>
      </c>
      <c r="C36" s="272">
        <f>Petrol!K20</f>
        <v>1772</v>
      </c>
      <c r="D36" s="272">
        <f>Petrol!K93</f>
        <v>1791</v>
      </c>
      <c r="E36" s="272">
        <f t="shared" si="0"/>
        <v>1772</v>
      </c>
      <c r="F36" s="272">
        <f>Petrol!K165</f>
        <v>1781</v>
      </c>
      <c r="G36" s="366"/>
      <c r="I36" s="265"/>
    </row>
    <row r="37" spans="2:9" x14ac:dyDescent="0.25">
      <c r="B37" s="269" t="s">
        <v>121</v>
      </c>
      <c r="C37" s="272">
        <f>Petrol!K21</f>
        <v>1794</v>
      </c>
      <c r="D37" s="272">
        <f>Petrol!K94</f>
        <v>1813</v>
      </c>
      <c r="E37" s="272">
        <f t="shared" si="0"/>
        <v>1794</v>
      </c>
      <c r="F37" s="272">
        <f>Petrol!K166</f>
        <v>1803</v>
      </c>
      <c r="G37" s="366"/>
      <c r="I37" s="265"/>
    </row>
    <row r="38" spans="2:9" x14ac:dyDescent="0.25">
      <c r="B38" s="269" t="s">
        <v>122</v>
      </c>
      <c r="C38" s="272">
        <f>Petrol!K22</f>
        <v>1813</v>
      </c>
      <c r="D38" s="272">
        <f>Petrol!K95</f>
        <v>1832</v>
      </c>
      <c r="E38" s="272">
        <f t="shared" si="0"/>
        <v>1813</v>
      </c>
      <c r="F38" s="272">
        <f>Petrol!K167</f>
        <v>1822</v>
      </c>
      <c r="G38" s="366"/>
      <c r="I38" s="265"/>
    </row>
    <row r="39" spans="2:9" x14ac:dyDescent="0.25">
      <c r="B39" s="269" t="s">
        <v>123</v>
      </c>
      <c r="C39" s="272">
        <f>Petrol!K23</f>
        <v>1774</v>
      </c>
      <c r="D39" s="272">
        <f>Petrol!K96</f>
        <v>1793</v>
      </c>
      <c r="E39" s="272">
        <f t="shared" si="0"/>
        <v>1774</v>
      </c>
      <c r="F39" s="272">
        <f>Petrol!K168</f>
        <v>1783</v>
      </c>
      <c r="G39" s="366"/>
      <c r="I39" s="265"/>
    </row>
    <row r="40" spans="2:9" x14ac:dyDescent="0.25">
      <c r="B40" s="269" t="s">
        <v>124</v>
      </c>
      <c r="C40" s="272">
        <f>Petrol!K24</f>
        <v>1814</v>
      </c>
      <c r="D40" s="272">
        <f>Petrol!K97</f>
        <v>1833</v>
      </c>
      <c r="E40" s="272">
        <f t="shared" si="0"/>
        <v>1814</v>
      </c>
      <c r="F40" s="272">
        <f>Petrol!K169</f>
        <v>1823</v>
      </c>
      <c r="G40" s="366"/>
      <c r="I40" s="265"/>
    </row>
    <row r="41" spans="2:9" x14ac:dyDescent="0.25">
      <c r="B41" s="269" t="s">
        <v>125</v>
      </c>
      <c r="C41" s="272">
        <f>Petrol!K25</f>
        <v>1803</v>
      </c>
      <c r="D41" s="272">
        <f>Petrol!K98</f>
        <v>1822</v>
      </c>
      <c r="E41" s="272">
        <f t="shared" si="0"/>
        <v>1803</v>
      </c>
      <c r="F41" s="272">
        <f>Petrol!K170</f>
        <v>1812</v>
      </c>
      <c r="G41" s="366"/>
      <c r="I41" s="265"/>
    </row>
    <row r="42" spans="2:9" x14ac:dyDescent="0.25">
      <c r="B42" s="269" t="s">
        <v>126</v>
      </c>
      <c r="C42" s="272">
        <f>Petrol!K26</f>
        <v>1710</v>
      </c>
      <c r="D42" s="272">
        <f>Petrol!K99</f>
        <v>1719</v>
      </c>
      <c r="E42" s="272">
        <f t="shared" si="0"/>
        <v>1710</v>
      </c>
      <c r="F42" s="272">
        <f>Petrol!K171</f>
        <v>1719</v>
      </c>
      <c r="G42" s="366"/>
      <c r="I42" s="265"/>
    </row>
    <row r="43" spans="2:9" x14ac:dyDescent="0.25">
      <c r="B43" s="269" t="s">
        <v>71</v>
      </c>
      <c r="C43" s="272">
        <f>Petrol!K27</f>
        <v>1803</v>
      </c>
      <c r="D43" s="272">
        <f>Petrol!K100</f>
        <v>1812</v>
      </c>
      <c r="E43" s="272">
        <f t="shared" si="0"/>
        <v>1803</v>
      </c>
      <c r="F43" s="272">
        <f>Petrol!K172</f>
        <v>1812</v>
      </c>
      <c r="G43" s="366"/>
      <c r="I43" s="265"/>
    </row>
    <row r="44" spans="2:9" x14ac:dyDescent="0.25">
      <c r="B44" s="269" t="s">
        <v>127</v>
      </c>
      <c r="C44" s="272">
        <f>Petrol!K30</f>
        <v>1676</v>
      </c>
      <c r="D44" s="272">
        <f>Petrol!K103</f>
        <v>1685</v>
      </c>
      <c r="E44" s="272">
        <f t="shared" si="0"/>
        <v>1676</v>
      </c>
      <c r="F44" s="272">
        <f>Petrol!K175</f>
        <v>1685</v>
      </c>
      <c r="G44" s="366"/>
      <c r="I44" s="265"/>
    </row>
    <row r="45" spans="2:9" x14ac:dyDescent="0.25">
      <c r="B45" s="269" t="s">
        <v>128</v>
      </c>
      <c r="C45" s="272">
        <f>Petrol!K31</f>
        <v>1689</v>
      </c>
      <c r="D45" s="272">
        <f>Petrol!K104</f>
        <v>1698</v>
      </c>
      <c r="E45" s="272">
        <f t="shared" si="0"/>
        <v>1689</v>
      </c>
      <c r="F45" s="272">
        <f>Petrol!K176</f>
        <v>1698</v>
      </c>
      <c r="G45" s="366"/>
      <c r="I45" s="265"/>
    </row>
    <row r="46" spans="2:9" x14ac:dyDescent="0.25">
      <c r="B46" s="269" t="s">
        <v>129</v>
      </c>
      <c r="C46" s="272">
        <f>Petrol!K32</f>
        <v>1681</v>
      </c>
      <c r="D46" s="272">
        <f>Petrol!K105</f>
        <v>1690</v>
      </c>
      <c r="E46" s="272">
        <f t="shared" si="0"/>
        <v>1681</v>
      </c>
      <c r="F46" s="272">
        <f>Petrol!K177</f>
        <v>1690</v>
      </c>
      <c r="G46" s="366"/>
      <c r="I46" s="265"/>
    </row>
    <row r="47" spans="2:9" x14ac:dyDescent="0.25">
      <c r="B47" s="269" t="s">
        <v>130</v>
      </c>
      <c r="C47" s="272">
        <f>Petrol!K33</f>
        <v>1693</v>
      </c>
      <c r="D47" s="272">
        <f>Petrol!K106</f>
        <v>1702</v>
      </c>
      <c r="E47" s="272">
        <f t="shared" si="0"/>
        <v>1693</v>
      </c>
      <c r="F47" s="272">
        <f>Petrol!K178</f>
        <v>1702</v>
      </c>
      <c r="G47" s="366"/>
      <c r="I47" s="265"/>
    </row>
    <row r="48" spans="2:9" x14ac:dyDescent="0.25">
      <c r="B48" s="269" t="s">
        <v>131</v>
      </c>
      <c r="C48" s="272">
        <f>Petrol!K34</f>
        <v>1707</v>
      </c>
      <c r="D48" s="272">
        <f>Petrol!K107</f>
        <v>1716</v>
      </c>
      <c r="E48" s="272">
        <f t="shared" si="0"/>
        <v>1707</v>
      </c>
      <c r="F48" s="272">
        <f>Petrol!K179</f>
        <v>1716</v>
      </c>
      <c r="G48" s="366"/>
      <c r="I48" s="265"/>
    </row>
    <row r="49" spans="1:10" x14ac:dyDescent="0.25">
      <c r="B49" s="269" t="s">
        <v>132</v>
      </c>
      <c r="C49" s="272">
        <f>Petrol!K35</f>
        <v>1704</v>
      </c>
      <c r="D49" s="272">
        <f>Petrol!K108</f>
        <v>1713</v>
      </c>
      <c r="E49" s="272">
        <f t="shared" si="0"/>
        <v>1704</v>
      </c>
      <c r="F49" s="272">
        <f>Petrol!K180</f>
        <v>1713</v>
      </c>
      <c r="G49" s="366"/>
      <c r="I49" s="265"/>
    </row>
    <row r="50" spans="1:10" x14ac:dyDescent="0.25">
      <c r="A50" s="368"/>
      <c r="B50" s="269" t="s">
        <v>133</v>
      </c>
      <c r="C50" s="272">
        <f>Petrol!K36</f>
        <v>1717</v>
      </c>
      <c r="D50" s="272">
        <f>Petrol!K109</f>
        <v>1726</v>
      </c>
      <c r="E50" s="272">
        <f t="shared" si="0"/>
        <v>1717</v>
      </c>
      <c r="F50" s="272">
        <f>Petrol!K181</f>
        <v>1726</v>
      </c>
      <c r="G50" s="366"/>
      <c r="I50" s="265"/>
    </row>
    <row r="51" spans="1:10" x14ac:dyDescent="0.25">
      <c r="B51" s="269" t="s">
        <v>134</v>
      </c>
      <c r="C51" s="272">
        <f>Petrol!K37</f>
        <v>1722</v>
      </c>
      <c r="D51" s="272">
        <f>Petrol!K110</f>
        <v>1731</v>
      </c>
      <c r="E51" s="272">
        <f t="shared" si="0"/>
        <v>1722</v>
      </c>
      <c r="F51" s="272">
        <f>Petrol!K182</f>
        <v>1731</v>
      </c>
      <c r="G51" s="366"/>
      <c r="I51" s="265"/>
    </row>
    <row r="52" spans="1:10" x14ac:dyDescent="0.25">
      <c r="B52" s="369"/>
      <c r="C52" s="369"/>
      <c r="D52" s="369"/>
      <c r="E52" s="369"/>
      <c r="F52" s="369"/>
      <c r="H52" s="366"/>
      <c r="I52" s="366"/>
    </row>
    <row r="53" spans="1:10" x14ac:dyDescent="0.25">
      <c r="B53" s="369"/>
      <c r="C53" s="369"/>
      <c r="D53" s="369"/>
      <c r="E53" s="369"/>
      <c r="F53" s="369"/>
      <c r="H53" s="366"/>
      <c r="I53" s="366"/>
    </row>
    <row r="54" spans="1:10" ht="16.5" x14ac:dyDescent="0.25">
      <c r="B54" s="416" t="str">
        <f>B24</f>
        <v>Petrol price zones</v>
      </c>
      <c r="C54" s="416"/>
      <c r="D54" s="416"/>
      <c r="E54" s="416"/>
      <c r="F54" s="416"/>
      <c r="G54" s="262"/>
      <c r="H54" s="262"/>
      <c r="I54" s="261"/>
      <c r="J54" s="367"/>
    </row>
    <row r="55" spans="1:10" ht="16.5" x14ac:dyDescent="0.25">
      <c r="A55" s="367"/>
      <c r="B55" s="269"/>
      <c r="C55" s="412" t="s">
        <v>107</v>
      </c>
      <c r="D55" s="412"/>
      <c r="E55" s="270" t="s">
        <v>108</v>
      </c>
      <c r="F55" s="271"/>
      <c r="G55" s="366"/>
      <c r="I55" s="263"/>
    </row>
    <row r="56" spans="1:10" ht="16.5" x14ac:dyDescent="0.25">
      <c r="B56" s="269"/>
      <c r="C56" s="271" t="s">
        <v>109</v>
      </c>
      <c r="D56" s="271" t="s">
        <v>110</v>
      </c>
      <c r="E56" s="271" t="s">
        <v>109</v>
      </c>
      <c r="F56" s="271" t="s">
        <v>110</v>
      </c>
      <c r="G56" s="366"/>
      <c r="I56" s="264"/>
    </row>
    <row r="57" spans="1:10" x14ac:dyDescent="0.25">
      <c r="B57" s="269" t="s">
        <v>135</v>
      </c>
      <c r="C57" s="273">
        <f>Petrol!K38</f>
        <v>1733</v>
      </c>
      <c r="D57" s="272">
        <f>Petrol!K111</f>
        <v>1742</v>
      </c>
      <c r="E57" s="274">
        <f>C57</f>
        <v>1733</v>
      </c>
      <c r="F57" s="273">
        <f>Petrol!K183</f>
        <v>1742</v>
      </c>
      <c r="G57" s="366"/>
      <c r="I57" s="265"/>
    </row>
    <row r="58" spans="1:10" x14ac:dyDescent="0.25">
      <c r="B58" s="269" t="s">
        <v>136</v>
      </c>
      <c r="C58" s="273">
        <f>Petrol!K41</f>
        <v>1698</v>
      </c>
      <c r="D58" s="272">
        <f>Petrol!K114</f>
        <v>1707</v>
      </c>
      <c r="E58" s="274">
        <f t="shared" ref="E58:E85" si="1">C58</f>
        <v>1698</v>
      </c>
      <c r="F58" s="273">
        <f>Petrol!K186</f>
        <v>1707</v>
      </c>
      <c r="G58" s="366"/>
      <c r="I58" s="265"/>
    </row>
    <row r="59" spans="1:10" x14ac:dyDescent="0.25">
      <c r="B59" s="269" t="s">
        <v>137</v>
      </c>
      <c r="C59" s="273">
        <f>Petrol!K42</f>
        <v>1707</v>
      </c>
      <c r="D59" s="272">
        <f>Petrol!K115</f>
        <v>1716</v>
      </c>
      <c r="E59" s="274">
        <f t="shared" si="1"/>
        <v>1707</v>
      </c>
      <c r="F59" s="273">
        <f>Petrol!K187</f>
        <v>1716</v>
      </c>
      <c r="G59" s="366"/>
      <c r="I59" s="265"/>
    </row>
    <row r="60" spans="1:10" x14ac:dyDescent="0.25">
      <c r="A60" s="367"/>
      <c r="B60" s="269" t="s">
        <v>138</v>
      </c>
      <c r="C60" s="273">
        <f>Petrol!K43</f>
        <v>1722</v>
      </c>
      <c r="D60" s="272">
        <f>Petrol!K116</f>
        <v>1741</v>
      </c>
      <c r="E60" s="274">
        <f t="shared" si="1"/>
        <v>1722</v>
      </c>
      <c r="F60" s="273">
        <f>Petrol!K188</f>
        <v>1731</v>
      </c>
      <c r="G60" s="366"/>
      <c r="I60" s="265"/>
    </row>
    <row r="61" spans="1:10" x14ac:dyDescent="0.25">
      <c r="A61" s="367"/>
      <c r="B61" s="269" t="s">
        <v>139</v>
      </c>
      <c r="C61" s="273">
        <f>Petrol!K44</f>
        <v>1735</v>
      </c>
      <c r="D61" s="272">
        <f>Petrol!K117</f>
        <v>1754</v>
      </c>
      <c r="E61" s="274">
        <f t="shared" si="1"/>
        <v>1735</v>
      </c>
      <c r="F61" s="273">
        <f>Petrol!K189</f>
        <v>1744</v>
      </c>
      <c r="G61" s="366"/>
      <c r="I61" s="265"/>
    </row>
    <row r="62" spans="1:10" x14ac:dyDescent="0.25">
      <c r="B62" s="269" t="s">
        <v>140</v>
      </c>
      <c r="C62" s="273">
        <f>Petrol!K45</f>
        <v>1720</v>
      </c>
      <c r="D62" s="272">
        <f>Petrol!K118</f>
        <v>1739</v>
      </c>
      <c r="E62" s="274">
        <f t="shared" si="1"/>
        <v>1720</v>
      </c>
      <c r="F62" s="273">
        <f>Petrol!K190</f>
        <v>1729</v>
      </c>
      <c r="G62" s="366"/>
      <c r="I62" s="265"/>
    </row>
    <row r="63" spans="1:10" x14ac:dyDescent="0.25">
      <c r="B63" s="269" t="s">
        <v>141</v>
      </c>
      <c r="C63" s="273">
        <f>Petrol!K46</f>
        <v>1737</v>
      </c>
      <c r="D63" s="272">
        <f>Petrol!K119</f>
        <v>1756</v>
      </c>
      <c r="E63" s="274">
        <f t="shared" si="1"/>
        <v>1737</v>
      </c>
      <c r="F63" s="273">
        <f>Petrol!K191</f>
        <v>1746</v>
      </c>
      <c r="G63" s="366"/>
      <c r="I63" s="265"/>
    </row>
    <row r="64" spans="1:10" x14ac:dyDescent="0.25">
      <c r="B64" s="269" t="s">
        <v>142</v>
      </c>
      <c r="C64" s="273">
        <f>Petrol!K47</f>
        <v>1760</v>
      </c>
      <c r="D64" s="272">
        <f>Petrol!K120</f>
        <v>1779</v>
      </c>
      <c r="E64" s="274">
        <f t="shared" si="1"/>
        <v>1760</v>
      </c>
      <c r="F64" s="273">
        <f>Petrol!K192</f>
        <v>1769</v>
      </c>
      <c r="G64" s="366"/>
      <c r="I64" s="265"/>
    </row>
    <row r="65" spans="2:9" x14ac:dyDescent="0.25">
      <c r="B65" s="269" t="s">
        <v>143</v>
      </c>
      <c r="C65" s="273">
        <f>Petrol!K48</f>
        <v>1763</v>
      </c>
      <c r="D65" s="272">
        <f>Petrol!K121</f>
        <v>1782</v>
      </c>
      <c r="E65" s="274">
        <f t="shared" si="1"/>
        <v>1763</v>
      </c>
      <c r="F65" s="273">
        <f>Petrol!K193</f>
        <v>1772</v>
      </c>
      <c r="G65" s="366"/>
      <c r="I65" s="265"/>
    </row>
    <row r="66" spans="2:9" x14ac:dyDescent="0.25">
      <c r="B66" s="269" t="s">
        <v>144</v>
      </c>
      <c r="C66" s="273">
        <f>Petrol!K49</f>
        <v>1780</v>
      </c>
      <c r="D66" s="272">
        <f>Petrol!K122</f>
        <v>1799</v>
      </c>
      <c r="E66" s="274">
        <f t="shared" si="1"/>
        <v>1780</v>
      </c>
      <c r="F66" s="273">
        <f>Petrol!K194</f>
        <v>1789</v>
      </c>
      <c r="G66" s="366"/>
      <c r="I66" s="265"/>
    </row>
    <row r="67" spans="2:9" x14ac:dyDescent="0.25">
      <c r="B67" s="269" t="s">
        <v>145</v>
      </c>
      <c r="C67" s="273">
        <f>Petrol!K50</f>
        <v>1801</v>
      </c>
      <c r="D67" s="272">
        <f>Petrol!K123</f>
        <v>1820</v>
      </c>
      <c r="E67" s="274">
        <f t="shared" si="1"/>
        <v>1801</v>
      </c>
      <c r="F67" s="273">
        <f>Petrol!K195</f>
        <v>1810</v>
      </c>
      <c r="G67" s="366"/>
      <c r="I67" s="265"/>
    </row>
    <row r="68" spans="2:9" x14ac:dyDescent="0.25">
      <c r="B68" s="269" t="s">
        <v>146</v>
      </c>
      <c r="C68" s="273">
        <f>Petrol!K51</f>
        <v>1786</v>
      </c>
      <c r="D68" s="272">
        <f>Petrol!K124</f>
        <v>1805</v>
      </c>
      <c r="E68" s="274">
        <f t="shared" si="1"/>
        <v>1786</v>
      </c>
      <c r="F68" s="273">
        <f>Petrol!K196</f>
        <v>1795</v>
      </c>
      <c r="G68" s="366"/>
      <c r="I68" s="265"/>
    </row>
    <row r="69" spans="2:9" x14ac:dyDescent="0.25">
      <c r="B69" s="269" t="s">
        <v>147</v>
      </c>
      <c r="C69" s="273">
        <f>Petrol!K52</f>
        <v>1784</v>
      </c>
      <c r="D69" s="272">
        <f>Petrol!K125</f>
        <v>1803</v>
      </c>
      <c r="E69" s="274">
        <f t="shared" si="1"/>
        <v>1784</v>
      </c>
      <c r="F69" s="273">
        <f>Petrol!K197</f>
        <v>1793</v>
      </c>
      <c r="G69" s="366"/>
      <c r="I69" s="265"/>
    </row>
    <row r="70" spans="2:9" x14ac:dyDescent="0.25">
      <c r="B70" s="269" t="s">
        <v>148</v>
      </c>
      <c r="C70" s="273">
        <f>Petrol!K53</f>
        <v>1803</v>
      </c>
      <c r="D70" s="272">
        <f>Petrol!K126</f>
        <v>1822</v>
      </c>
      <c r="E70" s="274">
        <f t="shared" si="1"/>
        <v>1803</v>
      </c>
      <c r="F70" s="273">
        <f>Petrol!K198</f>
        <v>1812</v>
      </c>
      <c r="G70" s="366"/>
      <c r="I70" s="265"/>
    </row>
    <row r="71" spans="2:9" x14ac:dyDescent="0.25">
      <c r="B71" s="269" t="s">
        <v>149</v>
      </c>
      <c r="C71" s="273">
        <f>Petrol!K54</f>
        <v>1722</v>
      </c>
      <c r="D71" s="272">
        <f>Petrol!K127</f>
        <v>1731</v>
      </c>
      <c r="E71" s="274">
        <f t="shared" si="1"/>
        <v>1722</v>
      </c>
      <c r="F71" s="273">
        <f>Petrol!K199</f>
        <v>1731</v>
      </c>
      <c r="G71" s="366"/>
      <c r="I71" s="265"/>
    </row>
    <row r="72" spans="2:9" x14ac:dyDescent="0.25">
      <c r="B72" s="269" t="s">
        <v>150</v>
      </c>
      <c r="C72" s="273">
        <f>Petrol!K55</f>
        <v>1735</v>
      </c>
      <c r="D72" s="272">
        <f>Petrol!K128</f>
        <v>1744</v>
      </c>
      <c r="E72" s="274">
        <f t="shared" si="1"/>
        <v>1735</v>
      </c>
      <c r="F72" s="273">
        <f>Petrol!K200</f>
        <v>1744</v>
      </c>
      <c r="G72" s="366"/>
      <c r="I72" s="265"/>
    </row>
    <row r="73" spans="2:9" x14ac:dyDescent="0.25">
      <c r="B73" s="269" t="s">
        <v>151</v>
      </c>
      <c r="C73" s="273">
        <f>Petrol!K56</f>
        <v>1737</v>
      </c>
      <c r="D73" s="272">
        <f>Petrol!K129</f>
        <v>1746</v>
      </c>
      <c r="E73" s="274">
        <f t="shared" si="1"/>
        <v>1737</v>
      </c>
      <c r="F73" s="273">
        <f>Petrol!K201</f>
        <v>1746</v>
      </c>
      <c r="G73" s="366"/>
      <c r="I73" s="265"/>
    </row>
    <row r="74" spans="2:9" x14ac:dyDescent="0.25">
      <c r="B74" s="269" t="s">
        <v>152</v>
      </c>
      <c r="C74" s="273">
        <f>Petrol!K57</f>
        <v>1760</v>
      </c>
      <c r="D74" s="272">
        <f>Petrol!K130</f>
        <v>1769</v>
      </c>
      <c r="E74" s="274">
        <f t="shared" si="1"/>
        <v>1760</v>
      </c>
      <c r="F74" s="273">
        <f>Petrol!K202</f>
        <v>1769</v>
      </c>
      <c r="G74" s="366"/>
      <c r="I74" s="265"/>
    </row>
    <row r="75" spans="2:9" x14ac:dyDescent="0.25">
      <c r="B75" s="269" t="s">
        <v>76</v>
      </c>
      <c r="C75" s="273">
        <f>Petrol!K58</f>
        <v>1763</v>
      </c>
      <c r="D75" s="272">
        <f>Petrol!K131</f>
        <v>1772</v>
      </c>
      <c r="E75" s="274">
        <f t="shared" si="1"/>
        <v>1763</v>
      </c>
      <c r="F75" s="273">
        <f>Petrol!K203</f>
        <v>1772</v>
      </c>
      <c r="G75" s="366"/>
      <c r="I75" s="265"/>
    </row>
    <row r="76" spans="2:9" x14ac:dyDescent="0.25">
      <c r="B76" s="269" t="s">
        <v>153</v>
      </c>
      <c r="C76" s="273">
        <f>Petrol!K59</f>
        <v>1780</v>
      </c>
      <c r="D76" s="272">
        <f>Petrol!K132</f>
        <v>1789</v>
      </c>
      <c r="E76" s="274">
        <f t="shared" si="1"/>
        <v>1780</v>
      </c>
      <c r="F76" s="273">
        <f>Petrol!K204</f>
        <v>1789</v>
      </c>
      <c r="G76" s="366"/>
      <c r="I76" s="265"/>
    </row>
    <row r="77" spans="2:9" x14ac:dyDescent="0.25">
      <c r="B77" s="269" t="s">
        <v>154</v>
      </c>
      <c r="C77" s="273">
        <f>Petrol!K60</f>
        <v>1801</v>
      </c>
      <c r="D77" s="272">
        <f>Petrol!K133</f>
        <v>1810</v>
      </c>
      <c r="E77" s="274">
        <f t="shared" si="1"/>
        <v>1801</v>
      </c>
      <c r="F77" s="273">
        <f>Petrol!K205</f>
        <v>1810</v>
      </c>
      <c r="G77" s="366"/>
      <c r="I77" s="265"/>
    </row>
    <row r="78" spans="2:9" x14ac:dyDescent="0.25">
      <c r="B78" s="269" t="s">
        <v>155</v>
      </c>
      <c r="C78" s="273">
        <f>Petrol!K61</f>
        <v>1803</v>
      </c>
      <c r="D78" s="272">
        <f>Petrol!K134</f>
        <v>1812</v>
      </c>
      <c r="E78" s="274">
        <f t="shared" si="1"/>
        <v>1803</v>
      </c>
      <c r="F78" s="273">
        <f>Petrol!K206</f>
        <v>1812</v>
      </c>
      <c r="G78" s="366"/>
      <c r="I78" s="265"/>
    </row>
    <row r="79" spans="2:9" x14ac:dyDescent="0.25">
      <c r="B79" s="269" t="s">
        <v>156</v>
      </c>
      <c r="C79" s="273">
        <f>Petrol!K64</f>
        <v>1734</v>
      </c>
      <c r="D79" s="272">
        <f>Petrol!K137</f>
        <v>1743</v>
      </c>
      <c r="E79" s="274">
        <f t="shared" si="1"/>
        <v>1734</v>
      </c>
      <c r="F79" s="273">
        <f>Petrol!K209</f>
        <v>1743</v>
      </c>
      <c r="G79" s="366"/>
      <c r="I79" s="265"/>
    </row>
    <row r="80" spans="2:9" x14ac:dyDescent="0.25">
      <c r="B80" s="269" t="s">
        <v>157</v>
      </c>
      <c r="C80" s="273">
        <f>Petrol!K65</f>
        <v>1756</v>
      </c>
      <c r="D80" s="272">
        <f>Petrol!K138</f>
        <v>1765</v>
      </c>
      <c r="E80" s="274">
        <f t="shared" si="1"/>
        <v>1756</v>
      </c>
      <c r="F80" s="273">
        <f>Petrol!K210</f>
        <v>1765</v>
      </c>
      <c r="G80" s="366"/>
      <c r="I80" s="265"/>
    </row>
    <row r="81" spans="1:9" x14ac:dyDescent="0.25">
      <c r="B81" s="269" t="s">
        <v>158</v>
      </c>
      <c r="C81" s="273">
        <f>Petrol!K66</f>
        <v>1773</v>
      </c>
      <c r="D81" s="272">
        <f>Petrol!K139</f>
        <v>1782</v>
      </c>
      <c r="E81" s="274">
        <f t="shared" si="1"/>
        <v>1773</v>
      </c>
      <c r="F81" s="273">
        <f>Petrol!K211</f>
        <v>1782</v>
      </c>
      <c r="G81" s="366"/>
      <c r="I81" s="265"/>
    </row>
    <row r="82" spans="1:9" x14ac:dyDescent="0.25">
      <c r="B82" s="269" t="s">
        <v>159</v>
      </c>
      <c r="C82" s="273">
        <f>Petrol!K67</f>
        <v>1771</v>
      </c>
      <c r="D82" s="272">
        <f>Petrol!K140</f>
        <v>1780</v>
      </c>
      <c r="E82" s="274">
        <f t="shared" si="1"/>
        <v>1771</v>
      </c>
      <c r="F82" s="273">
        <f>Petrol!K212</f>
        <v>1780</v>
      </c>
      <c r="G82" s="366"/>
      <c r="I82" s="265"/>
    </row>
    <row r="83" spans="1:9" x14ac:dyDescent="0.25">
      <c r="B83" s="269" t="s">
        <v>160</v>
      </c>
      <c r="C83" s="273">
        <f>Petrol!K68</f>
        <v>1778</v>
      </c>
      <c r="D83" s="272">
        <f>Petrol!K141</f>
        <v>1787</v>
      </c>
      <c r="E83" s="274">
        <f t="shared" si="1"/>
        <v>1778</v>
      </c>
      <c r="F83" s="273">
        <f>Petrol!K213</f>
        <v>1787</v>
      </c>
      <c r="G83" s="366"/>
      <c r="I83" s="265"/>
    </row>
    <row r="84" spans="1:9" x14ac:dyDescent="0.25">
      <c r="B84" s="269" t="s">
        <v>161</v>
      </c>
      <c r="C84" s="273">
        <f>Petrol!K69</f>
        <v>1778</v>
      </c>
      <c r="D84" s="272">
        <f>Petrol!K142</f>
        <v>1787</v>
      </c>
      <c r="E84" s="274">
        <f t="shared" si="1"/>
        <v>1778</v>
      </c>
      <c r="F84" s="273">
        <f>Petrol!K214</f>
        <v>1787</v>
      </c>
      <c r="G84" s="366"/>
      <c r="I84" s="265"/>
    </row>
    <row r="85" spans="1:9" x14ac:dyDescent="0.25">
      <c r="B85" s="275" t="s">
        <v>162</v>
      </c>
      <c r="C85" s="273">
        <f>Petrol!K70</f>
        <v>1793</v>
      </c>
      <c r="D85" s="272">
        <f>Petrol!K143</f>
        <v>1802</v>
      </c>
      <c r="E85" s="274">
        <f t="shared" si="1"/>
        <v>1793</v>
      </c>
      <c r="F85" s="273">
        <f>Petrol!K215</f>
        <v>1802</v>
      </c>
      <c r="G85" s="366"/>
      <c r="I85" s="266"/>
    </row>
    <row r="86" spans="1:9" x14ac:dyDescent="0.25">
      <c r="C86" s="267"/>
      <c r="D86" s="267"/>
      <c r="E86" s="266"/>
      <c r="F86" s="266"/>
      <c r="G86" s="266"/>
      <c r="H86" s="266"/>
    </row>
    <row r="87" spans="1:9" ht="16.5" x14ac:dyDescent="0.3">
      <c r="A87" s="370">
        <v>4</v>
      </c>
      <c r="B87" s="370" t="s">
        <v>163</v>
      </c>
      <c r="F87" s="268"/>
    </row>
    <row r="88" spans="1:9" ht="37.15" customHeight="1" x14ac:dyDescent="0.3">
      <c r="A88" s="276"/>
      <c r="B88" s="417" t="s">
        <v>196</v>
      </c>
      <c r="C88" s="417"/>
      <c r="D88" s="417"/>
      <c r="E88" s="417"/>
      <c r="F88" s="417"/>
      <c r="G88" s="371"/>
      <c r="H88" s="370"/>
      <c r="I88" s="370"/>
    </row>
    <row r="89" spans="1:9" ht="16.5" x14ac:dyDescent="0.3">
      <c r="A89" s="372"/>
    </row>
    <row r="90" spans="1:9" ht="16.5" x14ac:dyDescent="0.3">
      <c r="A90" s="372"/>
      <c r="B90" s="370"/>
    </row>
    <row r="91" spans="1:9" ht="16.5" x14ac:dyDescent="0.3">
      <c r="A91" s="372"/>
      <c r="B91" s="370"/>
    </row>
    <row r="94" spans="1:9" x14ac:dyDescent="0.25">
      <c r="B94" s="366"/>
      <c r="C94" s="366"/>
      <c r="D94" s="366"/>
      <c r="E94" s="366"/>
      <c r="F94" s="366"/>
      <c r="G94" s="366"/>
      <c r="H94" s="366"/>
    </row>
    <row r="95" spans="1:9" x14ac:dyDescent="0.25">
      <c r="B95" s="366"/>
      <c r="C95" s="366"/>
      <c r="D95" s="366"/>
      <c r="E95" s="366"/>
      <c r="F95" s="366"/>
      <c r="G95" s="366"/>
      <c r="H95" s="366"/>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2021-05-27T06:13:29Z</cp:lastPrinted>
  <dcterms:created xsi:type="dcterms:W3CDTF">1999-04-30T13:31:58Z</dcterms:created>
  <dcterms:modified xsi:type="dcterms:W3CDTF">2021-07-06T10:13:40Z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